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drawings/drawing1.xml" ContentType="application/vnd.openxmlformats-officedocument.drawing+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C:\Users\TAdebayo1\Downloads\"/>
    </mc:Choice>
  </mc:AlternateContent>
  <xr:revisionPtr revIDLastSave="0" documentId="8_{D30E6961-D0CF-4C42-9454-B25C10DB49F3}" xr6:coauthVersionLast="47" xr6:coauthVersionMax="47" xr10:uidLastSave="{00000000-0000-0000-0000-000000000000}"/>
  <workbookProtection workbookAlgorithmName="SHA-512" workbookHashValue="vJvhWpK/Pwt4sZEihPLKuHh+dTbc5KERdE81QvwgDplgcMEUmjITd3kIn5C7iHzkfK3kEy8TmttPydrO3B+FXg==" workbookSaltValue="rAmGElGzU06HS8aabU1F1Q==" workbookSpinCount="100000" lockStructure="1"/>
  <bookViews>
    <workbookView xWindow="28680" yWindow="-120" windowWidth="29040" windowHeight="15720" tabRatio="716" activeTab="3" xr2:uid="{9383E82B-7396-4039-A6AB-D8192D89F80A}"/>
  </bookViews>
  <sheets>
    <sheet name="Environment metrics" sheetId="20" r:id="rId1"/>
    <sheet name="Social metrics" sheetId="14" r:id="rId2"/>
    <sheet name="Workforce metrics" sheetId="12" r:id="rId3"/>
    <sheet name="Gender Pay" sheetId="22" r:id="rId4"/>
    <sheet name="Gender pay gap metrics" sheetId="11" state="hidden" r:id="rId5"/>
    <sheet name="SASB Index" sheetId="23" r:id="rId6"/>
    <sheet name="Palm oil suppliers" sheetId="17" state="hidden" r:id="rId7"/>
    <sheet name="Soy suppliers" sheetId="18" state="hidden" r:id="rId8"/>
    <sheet name="Paper suppliers" sheetId="19" state="hidden" r:id="rId9"/>
    <sheet name="UCG2025 - Intro" sheetId="25" r:id="rId10"/>
    <sheet name="UCG25-BNL RC" sheetId="27" r:id="rId11"/>
    <sheet name="UCG25 BNL EH" sheetId="28" r:id="rId12"/>
    <sheet name="UCG25-Hungary DC" sheetId="29" r:id="rId13"/>
    <sheet name="UCG25-DK02 " sheetId="30" r:id="rId14"/>
    <sheet name="UCG25-DK03" sheetId="31" r:id="rId15"/>
    <sheet name="UCG25-FrH" sheetId="32" r:id="rId16"/>
    <sheet name="UCG25-Fr" sheetId="33" r:id="rId17"/>
    <sheet name="UCG25-FrEH" sheetId="34" r:id="rId18"/>
    <sheet name="UCG25-Austria" sheetId="35" r:id="rId19"/>
    <sheet name="UCG25-Germany" sheetId="36" r:id="rId20"/>
    <sheet name="UCG25-Greece" sheetId="37" r:id="rId21"/>
    <sheet name="UCG25-IT04" sheetId="39" r:id="rId22"/>
    <sheet name="UCG25-IT06" sheetId="38" r:id="rId23"/>
    <sheet name="UCG25-Poland" sheetId="40" r:id="rId24"/>
    <sheet name="UCG25-PolEHSp" sheetId="41" r:id="rId25"/>
    <sheet name="UCG25-Poland HyHo" sheetId="42" r:id="rId26"/>
    <sheet name="UCG25-PT03" sheetId="44" r:id="rId27"/>
    <sheet name="UCG25-Spain" sheetId="43" r:id="rId28"/>
    <sheet name="UCG25-Spain EH" sheetId="45" r:id="rId29"/>
    <sheet name="UCG25-ROA4" sheetId="46" r:id="rId30"/>
    <sheet name="UCG25-ROA6" sheetId="47" r:id="rId31"/>
  </sheets>
  <externalReferences>
    <externalReference r:id="rId32"/>
    <externalReference r:id="rId33"/>
  </externalReferences>
  <definedNames>
    <definedName name="_xlnm._FilterDatabase" localSheetId="16" hidden="1">'UCG25-Fr'!$A$21:$L$41</definedName>
    <definedName name="_xlnm._FilterDatabase" localSheetId="17" hidden="1">'UCG25-FrEH'!$A$21:$L$31</definedName>
    <definedName name="_xlnm._FilterDatabase" localSheetId="12" hidden="1">'UCG25-Hungary DC'!$A$21:$L$21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37" l="1"/>
  <c r="B32" i="37"/>
  <c r="B31" i="37"/>
  <c r="B30" i="37"/>
  <c r="B29" i="37"/>
  <c r="B28" i="37"/>
  <c r="B27" i="37"/>
  <c r="B26" i="37"/>
  <c r="B25" i="37"/>
  <c r="B24" i="37"/>
  <c r="B23" i="37"/>
  <c r="B22" i="37"/>
  <c r="D24" i="27" l="1"/>
  <c r="C24" i="27"/>
  <c r="D23" i="27"/>
  <c r="C23" i="27"/>
  <c r="D22" i="27"/>
  <c r="C22" i="27"/>
  <c r="H35" i="20"/>
  <c r="G35" i="20"/>
  <c r="E35" i="20"/>
  <c r="C35" i="20"/>
  <c r="H34" i="20"/>
  <c r="G34" i="20"/>
  <c r="E34" i="20"/>
  <c r="C34" i="20"/>
  <c r="H33" i="20"/>
  <c r="G33" i="20"/>
  <c r="E33" i="20"/>
  <c r="C33" i="20"/>
  <c r="C78" i="20" l="1"/>
  <c r="C76" i="20"/>
  <c r="C75" i="20"/>
  <c r="C74" i="20"/>
  <c r="C73" i="20"/>
  <c r="C72" i="20"/>
  <c r="C70" i="20"/>
</calcChain>
</file>

<file path=xl/sharedStrings.xml><?xml version="1.0" encoding="utf-8"?>
<sst xmlns="http://schemas.openxmlformats.org/spreadsheetml/2006/main" count="2605" uniqueCount="793">
  <si>
    <t>Net revenue from ‘more sustainable’ products</t>
  </si>
  <si>
    <t>Ambition</t>
  </si>
  <si>
    <t>50% net revenue from more sustainable products by 2030</t>
  </si>
  <si>
    <t>% net revenue from more sustainable products</t>
  </si>
  <si>
    <t>37.9%†</t>
  </si>
  <si>
    <t>Total net revenue from more sustainable products (£ million)​</t>
  </si>
  <si>
    <t>£5,484†</t>
  </si>
  <si>
    <t>Climate change</t>
  </si>
  <si>
    <t>2015 Baseline</t>
  </si>
  <si>
    <t>Net zero across our value chain by 2040</t>
  </si>
  <si>
    <t>65% absolute reduction in operational (Scope 1 &amp; 2) GHG emissions by 2030 vs 2015</t>
  </si>
  <si>
    <t>% reduction in Scope 1 &amp; 2 GHG emissions vs 2015</t>
  </si>
  <si>
    <t>-</t>
  </si>
  <si>
    <t>72%</t>
  </si>
  <si>
    <t>73%†</t>
  </si>
  <si>
    <r>
      <t>Scope 1 GHG emission (tonnes CO</t>
    </r>
    <r>
      <rPr>
        <vertAlign val="subscript"/>
        <sz val="8"/>
        <rFont val="Energy"/>
        <family val="2"/>
      </rPr>
      <t>2</t>
    </r>
    <r>
      <rPr>
        <sz val="8"/>
        <rFont val="Energy"/>
        <family val="2"/>
      </rPr>
      <t>e)</t>
    </r>
  </si>
  <si>
    <t>101,489†</t>
  </si>
  <si>
    <r>
      <t>Scope 2 GHG emissions (market-based) (tonnes CO</t>
    </r>
    <r>
      <rPr>
        <vertAlign val="subscript"/>
        <sz val="8"/>
        <rFont val="Energy"/>
        <family val="2"/>
      </rPr>
      <t>2</t>
    </r>
    <r>
      <rPr>
        <sz val="8"/>
        <rFont val="Energy"/>
        <family val="2"/>
      </rPr>
      <t>e)</t>
    </r>
  </si>
  <si>
    <t>6,167†</t>
  </si>
  <si>
    <r>
      <t>Scope 2 GHG emissions (location-based)  (tonnes CO</t>
    </r>
    <r>
      <rPr>
        <vertAlign val="subscript"/>
        <sz val="8"/>
        <rFont val="Energy"/>
        <family val="2"/>
      </rPr>
      <t>2</t>
    </r>
    <r>
      <rPr>
        <sz val="8"/>
        <rFont val="Energy"/>
        <family val="2"/>
      </rPr>
      <t>e)</t>
    </r>
  </si>
  <si>
    <t>226,199†</t>
  </si>
  <si>
    <r>
      <t>Total Scope 1 &amp; 2 GHG emissions (market-based) (tonnes CO</t>
    </r>
    <r>
      <rPr>
        <vertAlign val="subscript"/>
        <sz val="8"/>
        <rFont val="Energy"/>
        <family val="2"/>
      </rPr>
      <t>2</t>
    </r>
    <r>
      <rPr>
        <sz val="8"/>
        <rFont val="Energy"/>
        <family val="2"/>
      </rPr>
      <t>e)</t>
    </r>
  </si>
  <si>
    <r>
      <t>Total Scope 1 &amp; 2 GHG emissions (location-based) (tonnes CO</t>
    </r>
    <r>
      <rPr>
        <vertAlign val="subscript"/>
        <sz val="8"/>
        <rFont val="Energy"/>
        <family val="2"/>
      </rPr>
      <t>2</t>
    </r>
    <r>
      <rPr>
        <sz val="8"/>
        <rFont val="Energy"/>
        <family val="2"/>
      </rPr>
      <t>e)</t>
    </r>
  </si>
  <si>
    <r>
      <t>Emissions intensity (market-based) per unit of production (tCO</t>
    </r>
    <r>
      <rPr>
        <vertAlign val="subscript"/>
        <sz val="8"/>
        <rFont val="Energy"/>
        <family val="2"/>
      </rPr>
      <t>2</t>
    </r>
    <r>
      <rPr>
        <sz val="8"/>
        <rFont val="Energy"/>
        <family val="2"/>
      </rPr>
      <t>e per tonne production)</t>
    </r>
  </si>
  <si>
    <t>100% renewable electricity by 2030</t>
  </si>
  <si>
    <t>% renewable electricity purchased and consumed across Reckitt</t>
  </si>
  <si>
    <t>97%†</t>
  </si>
  <si>
    <t>Total renewable electricity purchased and consumed across Reckitt (GJ)</t>
  </si>
  <si>
    <t>63,007</t>
  </si>
  <si>
    <t>25% reduction in energy use (per tonne of production) by 2025 vs 2015</t>
  </si>
  <si>
    <t>% reduction in energy use (per tonne of production) (manufacturing and warehouses only) vs 2015</t>
  </si>
  <si>
    <t xml:space="preserve">Total energy use (GJ) (manufacturing and warehouses only) </t>
  </si>
  <si>
    <t>4,187,518†</t>
  </si>
  <si>
    <t>Energy use per unit of production (GJ per tonne of product)</t>
  </si>
  <si>
    <t>1.42†</t>
  </si>
  <si>
    <t>Energy Consumption resulting in Scope 1 and 2 emissions (MWh)</t>
  </si>
  <si>
    <t>Proportion of Scope 1 and 2 emissions from UK operations</t>
  </si>
  <si>
    <t>Proportion of energy consumption arising from UK operations</t>
  </si>
  <si>
    <t>50% reduction in absolute product carbon footprint by 2030 vs 2015</t>
  </si>
  <si>
    <t>% reduction in absolute product carbon footprint vs 2015</t>
  </si>
  <si>
    <t>9.13%†</t>
  </si>
  <si>
    <t>Total product carbon footprint (direct consumer use only) (tonnes CO2e)</t>
  </si>
  <si>
    <t>7,592,507†</t>
  </si>
  <si>
    <t>Total product carbon footprint (indirect consumer use only) (tonnes CO2e)</t>
  </si>
  <si>
    <t>Total carbon footprint (including direct consumer use) (tonnes CO2e)</t>
  </si>
  <si>
    <t>Total carbon footprint (including indirect consumer use) (tonnes CO2e)</t>
  </si>
  <si>
    <r>
      <t>Scope 3.1: GHG emissions from purchased goods and services (tonnes CO</t>
    </r>
    <r>
      <rPr>
        <vertAlign val="subscript"/>
        <sz val="8"/>
        <rFont val="Energy"/>
        <family val="2"/>
      </rPr>
      <t>2</t>
    </r>
    <r>
      <rPr>
        <sz val="8"/>
        <rFont val="Energy"/>
        <family val="2"/>
      </rPr>
      <t>e)</t>
    </r>
  </si>
  <si>
    <r>
      <rPr>
        <sz val="8"/>
        <color rgb="FF000000"/>
        <rFont val="Energy"/>
      </rPr>
      <t xml:space="preserve">            Scope 3.1: Raw materials (tonnes CO</t>
    </r>
    <r>
      <rPr>
        <vertAlign val="subscript"/>
        <sz val="8"/>
        <color rgb="FF000000"/>
        <rFont val="Energy"/>
      </rPr>
      <t>2</t>
    </r>
    <r>
      <rPr>
        <sz val="8"/>
        <color rgb="FF000000"/>
        <rFont val="Energy"/>
      </rPr>
      <t>e)</t>
    </r>
  </si>
  <si>
    <r>
      <t xml:space="preserve">            Scope 3.1: Packaging (tonnes CO</t>
    </r>
    <r>
      <rPr>
        <vertAlign val="subscript"/>
        <sz val="8"/>
        <rFont val="Energy"/>
        <family val="2"/>
      </rPr>
      <t>2</t>
    </r>
    <r>
      <rPr>
        <sz val="8"/>
        <rFont val="Energy"/>
        <family val="2"/>
      </rPr>
      <t>e)</t>
    </r>
  </si>
  <si>
    <r>
      <t xml:space="preserve">            Scope 3.1: Third party Manufacturing (tonnes CO</t>
    </r>
    <r>
      <rPr>
        <vertAlign val="subscript"/>
        <sz val="8"/>
        <rFont val="Energy"/>
        <family val="2"/>
      </rPr>
      <t>2</t>
    </r>
    <r>
      <rPr>
        <sz val="8"/>
        <rFont val="Energy"/>
        <family val="2"/>
      </rPr>
      <t>e)</t>
    </r>
  </si>
  <si>
    <r>
      <t>Scope 3.4: GHG emissions from upstream transportation &amp; distribution (tonnes CO</t>
    </r>
    <r>
      <rPr>
        <vertAlign val="subscript"/>
        <sz val="8"/>
        <rFont val="Energy"/>
        <family val="2"/>
      </rPr>
      <t>2</t>
    </r>
    <r>
      <rPr>
        <sz val="8"/>
        <rFont val="Energy"/>
        <family val="2"/>
      </rPr>
      <t>e)</t>
    </r>
  </si>
  <si>
    <t xml:space="preserve">            Scope 3.4: Inbound Logistics for Raw Materials &amp; Packaging (tonnes CO2e)</t>
  </si>
  <si>
    <t xml:space="preserve">            Scope 3.4: Outbound Logistics (tonnes CO2e)</t>
  </si>
  <si>
    <r>
      <t>Scope 3.5: GHG emissions from waste generated in operations (tonnes CO</t>
    </r>
    <r>
      <rPr>
        <vertAlign val="subscript"/>
        <sz val="8"/>
        <rFont val="Energy"/>
        <family val="2"/>
      </rPr>
      <t>2</t>
    </r>
    <r>
      <rPr>
        <sz val="8"/>
        <rFont val="Energy"/>
        <family val="2"/>
      </rPr>
      <t>e)</t>
    </r>
  </si>
  <si>
    <r>
      <t>Scope 3.6: GHG emissions from business travel (tonnes CO</t>
    </r>
    <r>
      <rPr>
        <vertAlign val="subscript"/>
        <sz val="8"/>
        <rFont val="Energy"/>
        <family val="2"/>
      </rPr>
      <t>2</t>
    </r>
    <r>
      <rPr>
        <sz val="8"/>
        <rFont val="Energy"/>
        <family val="2"/>
      </rPr>
      <t>e)</t>
    </r>
  </si>
  <si>
    <r>
      <t>Scope 3.9: GHG emissions from downstream transportation &amp; distribution (tonnes CO</t>
    </r>
    <r>
      <rPr>
        <vertAlign val="subscript"/>
        <sz val="8"/>
        <rFont val="Energy"/>
        <family val="2"/>
      </rPr>
      <t>2</t>
    </r>
    <r>
      <rPr>
        <sz val="8"/>
        <rFont val="Energy"/>
        <family val="2"/>
      </rPr>
      <t>e)</t>
    </r>
  </si>
  <si>
    <r>
      <t>Scope 3.11: GHG emissions from use of sold products (direct only) (tonnes CO</t>
    </r>
    <r>
      <rPr>
        <vertAlign val="subscript"/>
        <sz val="8"/>
        <rFont val="Energy"/>
        <family val="2"/>
      </rPr>
      <t>2</t>
    </r>
    <r>
      <rPr>
        <sz val="8"/>
        <rFont val="Energy"/>
        <family val="2"/>
      </rPr>
      <t>e)</t>
    </r>
  </si>
  <si>
    <r>
      <t>Scope 3.12: GHG emissions from end-of-life treatment of sold products (tonnes CO</t>
    </r>
    <r>
      <rPr>
        <vertAlign val="subscript"/>
        <sz val="8"/>
        <rFont val="Energy"/>
        <family val="2"/>
      </rPr>
      <t>2</t>
    </r>
    <r>
      <rPr>
        <sz val="8"/>
        <rFont val="Energy"/>
        <family val="2"/>
      </rPr>
      <t>e)</t>
    </r>
  </si>
  <si>
    <r>
      <t>Scope 3.13: GHG emissions from downstream leased assets (tonnes CO</t>
    </r>
    <r>
      <rPr>
        <vertAlign val="subscript"/>
        <sz val="8"/>
        <rFont val="Energy"/>
        <family val="2"/>
      </rPr>
      <t>2</t>
    </r>
    <r>
      <rPr>
        <sz val="8"/>
        <rFont val="Energy"/>
        <family val="2"/>
      </rPr>
      <t>e)</t>
    </r>
  </si>
  <si>
    <r>
      <rPr>
        <sz val="8"/>
        <color rgb="FF000000"/>
        <rFont val="Energy"/>
      </rPr>
      <t>Total Scope 3 emissions (direct consumer use only) (tonnes CO</t>
    </r>
    <r>
      <rPr>
        <vertAlign val="subscript"/>
        <sz val="8"/>
        <color rgb="FF000000"/>
        <rFont val="Energy"/>
      </rPr>
      <t>2</t>
    </r>
    <r>
      <rPr>
        <sz val="8"/>
        <color rgb="FF000000"/>
        <rFont val="Energy"/>
      </rPr>
      <t>e)</t>
    </r>
  </si>
  <si>
    <t>7,577,749†</t>
  </si>
  <si>
    <t>Water</t>
  </si>
  <si>
    <t>30% reduction in water use (per tonne of production) by 2025 vs 2015</t>
  </si>
  <si>
    <t>% reduction in water use (per tonne of production) vs 2015</t>
  </si>
  <si>
    <t>5%</t>
  </si>
  <si>
    <r>
      <t>Total water use (withdrawals) in our operations (m</t>
    </r>
    <r>
      <rPr>
        <vertAlign val="superscript"/>
        <sz val="8"/>
        <rFont val="Energy"/>
        <family val="2"/>
      </rPr>
      <t>3</t>
    </r>
    <r>
      <rPr>
        <sz val="8"/>
        <rFont val="Energy"/>
        <family val="2"/>
      </rPr>
      <t>)</t>
    </r>
  </si>
  <si>
    <t>7,445,702†</t>
  </si>
  <si>
    <r>
      <t>Water use per unit of production (m</t>
    </r>
    <r>
      <rPr>
        <vertAlign val="superscript"/>
        <sz val="8"/>
        <rFont val="Energy"/>
        <family val="2"/>
      </rPr>
      <t>3</t>
    </r>
    <r>
      <rPr>
        <sz val="8"/>
        <rFont val="Energy"/>
        <family val="2"/>
      </rPr>
      <t xml:space="preserve"> per tonne production)</t>
    </r>
  </si>
  <si>
    <t>2.52†</t>
  </si>
  <si>
    <r>
      <t>Total water use by source: public supply (municipal) (m</t>
    </r>
    <r>
      <rPr>
        <vertAlign val="superscript"/>
        <sz val="8"/>
        <rFont val="Energy"/>
        <family val="2"/>
      </rPr>
      <t>3</t>
    </r>
    <r>
      <rPr>
        <sz val="8"/>
        <rFont val="Energy"/>
        <family val="2"/>
      </rPr>
      <t>)</t>
    </r>
  </si>
  <si>
    <t>6,112,598</t>
  </si>
  <si>
    <t>Total water use by source: private wells (groundwater) (m³)</t>
  </si>
  <si>
    <t>Total water use by source: surface water (m³)</t>
  </si>
  <si>
    <t>364,031</t>
  </si>
  <si>
    <t>446,301</t>
  </si>
  <si>
    <t>Total water use by source: other (m³)</t>
  </si>
  <si>
    <t>148,763</t>
  </si>
  <si>
    <t>97,430</t>
  </si>
  <si>
    <t>Total water use by source: rainwater harvesting (m³)</t>
  </si>
  <si>
    <t>6,330</t>
  </si>
  <si>
    <t>2,975</t>
  </si>
  <si>
    <t>Total wastewater discharge (m³)</t>
  </si>
  <si>
    <t>4,725,870†</t>
  </si>
  <si>
    <t>Water discharge per unit of production (m³ per tonne production)</t>
  </si>
  <si>
    <t>Wastewater discharged to municipal or third party treatment (treated before discharge) (m³)</t>
  </si>
  <si>
    <t>Wastewater discharged to municipal or third party treatment (untreated before discharge) (m³)</t>
  </si>
  <si>
    <t>316,085</t>
  </si>
  <si>
    <t>Wastewater discharged directly to surface water (treated before discharge) (m³)</t>
  </si>
  <si>
    <t>3,411,571</t>
  </si>
  <si>
    <t>3,004,591</t>
  </si>
  <si>
    <t>Wastewater discharged directly to surface water (untreated before discharge) (m³)</t>
  </si>
  <si>
    <t>137,910</t>
  </si>
  <si>
    <t>106,921</t>
  </si>
  <si>
    <t>Wastewater discharged: Other treated/untreated (m³)</t>
  </si>
  <si>
    <t>40,566</t>
  </si>
  <si>
    <t>Direct chemical oxygen demand (tonnes)</t>
  </si>
  <si>
    <t>2,016</t>
  </si>
  <si>
    <t>1,382†</t>
  </si>
  <si>
    <t>Water positive in water stressed sites by 2030</t>
  </si>
  <si>
    <t>Total no. of water stressed sites</t>
  </si>
  <si>
    <t>Number of water positive sites in water stressed areas</t>
  </si>
  <si>
    <t>3†</t>
  </si>
  <si>
    <t>50% reduction in absolute product water footprint by 2040 vs 2015</t>
  </si>
  <si>
    <t>% reduction in absolute product water footprint vs 2015</t>
  </si>
  <si>
    <t>-17.3%</t>
  </si>
  <si>
    <t>-15.34%</t>
  </si>
  <si>
    <r>
      <t>-12.93%†</t>
    </r>
    <r>
      <rPr>
        <b/>
        <vertAlign val="superscript"/>
        <sz val="8"/>
        <rFont val="Energy"/>
        <family val="2"/>
      </rPr>
      <t>1</t>
    </r>
  </si>
  <si>
    <r>
      <t>Total water footprint (direct consumer use) (m</t>
    </r>
    <r>
      <rPr>
        <vertAlign val="superscript"/>
        <sz val="8"/>
        <rFont val="Energy"/>
        <family val="2"/>
      </rPr>
      <t>3</t>
    </r>
    <r>
      <rPr>
        <sz val="8"/>
        <rFont val="Energy"/>
        <family val="2"/>
      </rPr>
      <t>)</t>
    </r>
  </si>
  <si>
    <t>1,547,059,389†</t>
  </si>
  <si>
    <r>
      <t>Total Water Footprint (indirect consumer use) (m</t>
    </r>
    <r>
      <rPr>
        <vertAlign val="superscript"/>
        <sz val="8"/>
        <rFont val="Energy"/>
        <family val="2"/>
      </rPr>
      <t>3</t>
    </r>
    <r>
      <rPr>
        <sz val="8"/>
        <rFont val="Energy"/>
        <family val="2"/>
      </rPr>
      <t>)</t>
    </r>
  </si>
  <si>
    <r>
      <t>Product water use: Raw materials (m</t>
    </r>
    <r>
      <rPr>
        <vertAlign val="superscript"/>
        <sz val="8"/>
        <rFont val="Energy"/>
        <family val="2"/>
      </rPr>
      <t>3</t>
    </r>
    <r>
      <rPr>
        <sz val="8"/>
        <rFont val="Energy"/>
        <family val="2"/>
      </rPr>
      <t>)</t>
    </r>
  </si>
  <si>
    <r>
      <t>Product water use: Packaging (m</t>
    </r>
    <r>
      <rPr>
        <vertAlign val="superscript"/>
        <sz val="8"/>
        <rFont val="Energy"/>
        <family val="2"/>
      </rPr>
      <t>3</t>
    </r>
    <r>
      <rPr>
        <sz val="8"/>
        <rFont val="Energy"/>
        <family val="2"/>
      </rPr>
      <t>)</t>
    </r>
  </si>
  <si>
    <r>
      <t>Product water use: Manufacturing (m</t>
    </r>
    <r>
      <rPr>
        <vertAlign val="superscript"/>
        <sz val="8"/>
        <rFont val="Energy"/>
        <family val="2"/>
      </rPr>
      <t>3</t>
    </r>
    <r>
      <rPr>
        <sz val="8"/>
        <rFont val="Energy"/>
        <family val="2"/>
      </rPr>
      <t>)</t>
    </r>
  </si>
  <si>
    <r>
      <t>Product water use: Logistics &amp; retail (m</t>
    </r>
    <r>
      <rPr>
        <vertAlign val="superscript"/>
        <sz val="8"/>
        <rFont val="Energy"/>
        <family val="2"/>
      </rPr>
      <t>3</t>
    </r>
    <r>
      <rPr>
        <sz val="8"/>
        <rFont val="Energy"/>
        <family val="2"/>
      </rPr>
      <t>)</t>
    </r>
  </si>
  <si>
    <r>
      <t>Product water use: Direct Consumer use (m</t>
    </r>
    <r>
      <rPr>
        <vertAlign val="superscript"/>
        <sz val="8"/>
        <rFont val="Energy"/>
        <family val="2"/>
      </rPr>
      <t>3</t>
    </r>
    <r>
      <rPr>
        <sz val="8"/>
        <rFont val="Energy"/>
        <family val="2"/>
      </rPr>
      <t>)</t>
    </r>
  </si>
  <si>
    <r>
      <t>Product water use: Indirect Consumer use (m</t>
    </r>
    <r>
      <rPr>
        <vertAlign val="superscript"/>
        <sz val="8"/>
        <rFont val="Energy"/>
        <family val="2"/>
      </rPr>
      <t>3</t>
    </r>
    <r>
      <rPr>
        <sz val="8"/>
        <rFont val="Energy"/>
        <family val="2"/>
      </rPr>
      <t>)</t>
    </r>
  </si>
  <si>
    <r>
      <t>Product water use: End of life (m</t>
    </r>
    <r>
      <rPr>
        <vertAlign val="superscript"/>
        <sz val="8"/>
        <rFont val="Energy"/>
        <family val="2"/>
      </rPr>
      <t>3</t>
    </r>
    <r>
      <rPr>
        <sz val="8"/>
        <rFont val="Energy"/>
        <family val="2"/>
      </rPr>
      <t>)</t>
    </r>
  </si>
  <si>
    <t>Waste</t>
  </si>
  <si>
    <t>100% factories send zero waste to landfill</t>
  </si>
  <si>
    <t>Zero waste to landfill (% at factories)</t>
  </si>
  <si>
    <t>25% reduction in waste from manufacturing (per tonne of production) by 2025 vs 2015</t>
  </si>
  <si>
    <t>% reduction in waste from manufacturing (per tonne of production) vs 2015</t>
  </si>
  <si>
    <t>Total waste from manufacturing and warehouse facilities (metric tonnes)</t>
  </si>
  <si>
    <t>Total non-hazardous waste (tonnes)</t>
  </si>
  <si>
    <t>Total hazardous waste (tonnes)</t>
  </si>
  <si>
    <t>Waste per tonne of production</t>
  </si>
  <si>
    <t>26.0</t>
  </si>
  <si>
    <t>Hazardous waste per tonne of production (kg/tonne)</t>
  </si>
  <si>
    <t>5.7</t>
  </si>
  <si>
    <t>Total waste sent to landfill (metric tonnes)</t>
  </si>
  <si>
    <t>5,394</t>
  </si>
  <si>
    <t>1,384</t>
  </si>
  <si>
    <t>Total waste reused/recycled (metric tonnes)</t>
  </si>
  <si>
    <t>Percentage of waste reused/recycled (metric tonnes)</t>
  </si>
  <si>
    <t>66%</t>
  </si>
  <si>
    <t>65%</t>
  </si>
  <si>
    <t>Plastics and packaging</t>
  </si>
  <si>
    <t>2020 Baseline</t>
  </si>
  <si>
    <t>25% recycled content in our plastic packaging by 2025</t>
  </si>
  <si>
    <t>% recycled content in plastic packaging</t>
  </si>
  <si>
    <t>To be  updated July 2026</t>
  </si>
  <si>
    <t>100% of packaging recyclable or reusable by 2025</t>
  </si>
  <si>
    <t>% of packaging recyclable or reusable</t>
  </si>
  <si>
    <t>50% reduction in amount of virgin plastic packaging by 2030 vs 2020</t>
  </si>
  <si>
    <t>% reduction in amount of virgin plastic packaging vs 2020</t>
  </si>
  <si>
    <t>Total weight of plastic packaging (metric tonnes)</t>
  </si>
  <si>
    <t>Total weight of metal (tinplate and aluminium) packaging (metric tonnes)</t>
  </si>
  <si>
    <t>Percentage recycled content in metal packaging</t>
  </si>
  <si>
    <t>Total weight of glass packaging (metric tonnes)</t>
  </si>
  <si>
    <t>Percentage recycled content in glass packaging</t>
  </si>
  <si>
    <t>Total weight of paper&amp;board packaging (metric tonnes)</t>
  </si>
  <si>
    <t>Percentage recycled</t>
  </si>
  <si>
    <t>Percentage mix</t>
  </si>
  <si>
    <t>Percentage certified virgin</t>
  </si>
  <si>
    <t xml:space="preserve">Chemical footprint reduction </t>
  </si>
  <si>
    <t>65% reduction in chemical footprint by 2030 versus 2020</t>
  </si>
  <si>
    <t>% reduction in chemical footprint vs 2020</t>
  </si>
  <si>
    <t>36%†</t>
  </si>
  <si>
    <t>Natural raw materials</t>
  </si>
  <si>
    <t>Palm oil</t>
  </si>
  <si>
    <t>Palm oil volumes (sourced directly)</t>
  </si>
  <si>
    <t>Data will be published in 2026</t>
  </si>
  <si>
    <t>Total volume (sourced directly) (MT)</t>
  </si>
  <si>
    <t>Soap noodles (MT)</t>
  </si>
  <si>
    <t>Fats blends (MT)</t>
  </si>
  <si>
    <t>Palm derived surfactants (MT)</t>
  </si>
  <si>
    <t xml:space="preserve">Target </t>
  </si>
  <si>
    <t>Deliver commitment to NDPE by 2025 for fats blends, and by 2030 for derivatives</t>
  </si>
  <si>
    <t>Deforestation Conversion Free scores (DCF)</t>
  </si>
  <si>
    <t>No Deforestation Verified through satellite monitoring (soap noodles / fats blends / surfactants)</t>
  </si>
  <si>
    <t>No Deforestation Verified through satellite monitoring (soap noodles / fats blends )</t>
  </si>
  <si>
    <t>Fats blends</t>
  </si>
  <si>
    <t>Soap noodles</t>
  </si>
  <si>
    <t>Palm derived surfactants</t>
  </si>
  <si>
    <t>Traceability scores (% traceable by volume)</t>
  </si>
  <si>
    <t xml:space="preserve">Soap noodles </t>
  </si>
  <si>
    <t xml:space="preserve">To mill </t>
  </si>
  <si>
    <t>To plantation</t>
  </si>
  <si>
    <t xml:space="preserve">Fats blends </t>
  </si>
  <si>
    <t xml:space="preserve">Palm derived surfactants </t>
  </si>
  <si>
    <t>80% palm oil in support of RSPO programme by 2023: achieved (fats blends and soap noodles volumes)</t>
  </si>
  <si>
    <t xml:space="preserve">100% palm oil in support of RSPO programme by 2026: on track </t>
  </si>
  <si>
    <t xml:space="preserve">Fats blends, segregated </t>
  </si>
  <si>
    <t>Fats blends, mass balance</t>
  </si>
  <si>
    <t>Fats blends, book and claim credits</t>
  </si>
  <si>
    <t>Soap noodles, book and claim credits</t>
  </si>
  <si>
    <t>Palm derived surfactants, book and claim credits</t>
  </si>
  <si>
    <t>Paper and board*</t>
  </si>
  <si>
    <t>Total volume of all paper and board packaging (metric tonnes)</t>
  </si>
  <si>
    <t>Target</t>
  </si>
  <si>
    <t>100% of paper and board to either be from recycled sources or to be FSC, PEFC or SFI certified by 2025, for both direct suppliers and co-packers</t>
  </si>
  <si>
    <t>% from recycled or certified sources</t>
  </si>
  <si>
    <t>Soy*</t>
  </si>
  <si>
    <t>Direct soy volumes sourced</t>
  </si>
  <si>
    <t>total volume (MT)</t>
  </si>
  <si>
    <t>% Unknown origins</t>
  </si>
  <si>
    <t>Deforestation Conversion Free (DCF)</t>
  </si>
  <si>
    <t>% sourced from US (no DCF verification is currently available)</t>
  </si>
  <si>
    <t>% sourced from Europe/China (no DCF verification is currently available)</t>
  </si>
  <si>
    <t>% from other at risk origins</t>
  </si>
  <si>
    <t>28%*</t>
  </si>
  <si>
    <t>% sourced from at risk origins that are monitored and/or certified</t>
  </si>
  <si>
    <t xml:space="preserve">% of suppliers who have been informed of the Forest Positive Approach </t>
  </si>
  <si>
    <t>Latex</t>
  </si>
  <si>
    <t>100% latex volume for Durex is FRA accredited</t>
  </si>
  <si>
    <t>Natural raw materials (DATA SPECIFIC TO CONSUMER GOODS FORUM)</t>
  </si>
  <si>
    <t> </t>
  </si>
  <si>
    <t xml:space="preserve">% of Suppliers that improve DCF score yoy and/or are on or above group average: Target 65% in 2023, 80% by 2025, 100% by 2030 (fats blends and soap noodles) </t>
  </si>
  <si>
    <t> -</t>
  </si>
  <si>
    <t>Data will be published in 2026 </t>
  </si>
  <si>
    <t>% Suppliers engaged to deliver Forest Positive approach (by volume)</t>
  </si>
  <si>
    <t>Direct suppliers:</t>
  </si>
  <si>
    <t>Grievance Management</t>
  </si>
  <si>
    <t xml:space="preserve">% of grievances progressed since previous year </t>
  </si>
  <si>
    <t>Total % palm by volume linked to deforestation (soap noodles &amp; fats blends)</t>
  </si>
  <si>
    <t xml:space="preserve">Deforestation Conversion Free (DCF) </t>
  </si>
  <si>
    <t>% DCF broken down by verification type (weighted by volume)</t>
  </si>
  <si>
    <t> Data will be published in 2026</t>
  </si>
  <si>
    <t xml:space="preserve">     Recycled</t>
  </si>
  <si>
    <t xml:space="preserve">     FSC</t>
  </si>
  <si>
    <t xml:space="preserve">% working towards DCF by verification type (weighted by volume) </t>
  </si>
  <si>
    <t>100% of paper and board to either be from recycled sources or to be FSC, PEFC or SFI certified by 2025 (direct suppliers and co-packers)</t>
  </si>
  <si>
    <t xml:space="preserve">% Recycled </t>
  </si>
  <si>
    <t xml:space="preserve">% Certified mixed sources (recycled and virign material) </t>
  </si>
  <si>
    <t>% Certified virgin sources;</t>
  </si>
  <si>
    <t>With full chain of custody;</t>
  </si>
  <si>
    <t xml:space="preserve">                          FSC</t>
  </si>
  <si>
    <t xml:space="preserve">                          PEFC</t>
  </si>
  <si>
    <t xml:space="preserve">                          SFI</t>
  </si>
  <si>
    <t>With partial chain of custody;</t>
  </si>
  <si>
    <t xml:space="preserve">                   FSC / PEFC</t>
  </si>
  <si>
    <t xml:space="preserve">% Uncertified virgin </t>
  </si>
  <si>
    <t>% Suppliers engaged to deliver Forest Positive approach by volume</t>
  </si>
  <si>
    <t>NOTES</t>
  </si>
  <si>
    <t>Rounding may not add up to 100%</t>
  </si>
  <si>
    <t>Previous years' data may have been updated to reflect methodology updates/data corrections</t>
  </si>
  <si>
    <r>
      <rPr>
        <vertAlign val="superscript"/>
        <sz val="8"/>
        <rFont val="Energy"/>
        <family val="2"/>
      </rPr>
      <t>1</t>
    </r>
    <r>
      <rPr>
        <sz val="8"/>
        <rFont val="Energy"/>
        <family val="2"/>
      </rPr>
      <t xml:space="preserve"> Reduction % target is negative number because figure has increased compared to 2015</t>
    </r>
  </si>
  <si>
    <t>† Data assured by ERM CVS as part of their limited assurance scope. 
ERM CVS provides independent limited assurance over selected sustainability disclosures. The assurance report, along with the principles and methodologies we use in our reporting, can be found online at reckitt.com/reporting-hub</t>
  </si>
  <si>
    <t>Human rights</t>
  </si>
  <si>
    <t>Number of supplier site audits</t>
  </si>
  <si>
    <t>% pass rate of those audited</t>
  </si>
  <si>
    <t>% of audited suppliers with approved corrective action plans</t>
  </si>
  <si>
    <t>% of in scope suppliers completing Self-Assessment Questionnaire (SAQ)</t>
  </si>
  <si>
    <t>Number of human rights impact assessments completed</t>
  </si>
  <si>
    <t>% employees completing human rights training</t>
  </si>
  <si>
    <t>Product recalls</t>
  </si>
  <si>
    <t>Number of consumer product recalls</t>
  </si>
  <si>
    <t>Consumer complaints</t>
  </si>
  <si>
    <t>Complaints per Million (CPM)</t>
  </si>
  <si>
    <t>Social impact</t>
  </si>
  <si>
    <t>Engage two billion people with purpose-led partnerships, programmes and campaigns to promote awareness for a cleaner, healthier world (cumulative since 2020)</t>
  </si>
  <si>
    <t>896m</t>
  </si>
  <si>
    <t>1.5bn</t>
  </si>
  <si>
    <t>1.9bn</t>
  </si>
  <si>
    <t>2.3bn</t>
  </si>
  <si>
    <t>2.8bn</t>
  </si>
  <si>
    <t>Number of people informed with purpose led partnerships, programmes and campaigns to promote awareness for a cleaner, healthier world annually (million)</t>
  </si>
  <si>
    <t>Social Impact Investment per year (£million)</t>
  </si>
  <si>
    <t>Social Impact Investment (cumulative since 2020) (£million)</t>
  </si>
  <si>
    <r>
      <t>See the</t>
    </r>
    <r>
      <rPr>
        <b/>
        <sz val="8"/>
        <rFont val="Energy"/>
        <family val="2"/>
      </rPr>
      <t xml:space="preserve"> 'Workforce metrics' </t>
    </r>
    <r>
      <rPr>
        <sz val="8"/>
        <rFont val="Energy"/>
        <family val="2"/>
      </rPr>
      <t>and</t>
    </r>
    <r>
      <rPr>
        <b/>
        <sz val="8"/>
        <rFont val="Energy"/>
        <family val="2"/>
      </rPr>
      <t xml:space="preserve"> 'Gender Pay Gap'</t>
    </r>
    <r>
      <rPr>
        <sz val="8"/>
        <rFont val="Energy"/>
        <family val="2"/>
      </rPr>
      <t xml:space="preserve"> tabs for additional social metrics </t>
    </r>
  </si>
  <si>
    <t>Reckitt workforce metrics</t>
  </si>
  <si>
    <t>as at 31 December 2025</t>
  </si>
  <si>
    <t>Business Area</t>
  </si>
  <si>
    <t>Gender*</t>
  </si>
  <si>
    <t>Age*</t>
  </si>
  <si>
    <t>Contract type</t>
  </si>
  <si>
    <t>Hires and Employee Turnover¹</t>
  </si>
  <si>
    <t>Total</t>
  </si>
  <si>
    <t>Reckitt</t>
  </si>
  <si>
    <t>MJN</t>
  </si>
  <si>
    <t>Essential Home</t>
  </si>
  <si>
    <t>Corporate</t>
  </si>
  <si>
    <t>eRB &amp; Greater China</t>
  </si>
  <si>
    <t>Health</t>
  </si>
  <si>
    <t>Hygiene</t>
  </si>
  <si>
    <t>Nutrition</t>
  </si>
  <si>
    <t>Women</t>
  </si>
  <si>
    <t>Men</t>
  </si>
  <si>
    <t>Not recorded</t>
  </si>
  <si>
    <t>&lt;30 yrs</t>
  </si>
  <si>
    <t>30–50 yrs</t>
  </si>
  <si>
    <t>&gt;50 yrs</t>
  </si>
  <si>
    <t>Not disclosed</t>
  </si>
  <si>
    <t>Permanent</t>
  </si>
  <si>
    <t>Temporary</t>
  </si>
  <si>
    <t>Third-party contractors</t>
  </si>
  <si>
    <t>RB employees (total number)</t>
  </si>
  <si>
    <t>New hires (total number)</t>
  </si>
  <si>
    <t>New hires (rate) %</t>
  </si>
  <si>
    <t>Total employee turnover (total number)</t>
  </si>
  <si>
    <t>Total employee turnover (rate) %</t>
  </si>
  <si>
    <t>Voluntary leavers</t>
  </si>
  <si>
    <t>Percentage of voluntary leavers %</t>
  </si>
  <si>
    <t>n/a</t>
  </si>
  <si>
    <t>Involuntary leavers</t>
  </si>
  <si>
    <t>Percentage of involuntary leavers %</t>
  </si>
  <si>
    <r>
      <t xml:space="preserve">EMPLOYEE RATIOS </t>
    </r>
    <r>
      <rPr>
        <b/>
        <vertAlign val="superscript"/>
        <sz val="8"/>
        <color rgb="FF000000"/>
        <rFont val="Energy"/>
        <family val="2"/>
      </rPr>
      <t>2</t>
    </r>
  </si>
  <si>
    <t>Board</t>
  </si>
  <si>
    <t>Executive Committee</t>
  </si>
  <si>
    <t>Group leadership team</t>
  </si>
  <si>
    <t>Senior management team</t>
  </si>
  <si>
    <t>Global employees</t>
  </si>
  <si>
    <t>1. Employee turnover excludes Primavera divested employees and contitgent workers</t>
  </si>
  <si>
    <t>2. Numbers do not equal 100% due to rounding</t>
  </si>
  <si>
    <t>Inclusion metrics</t>
  </si>
  <si>
    <t>GENDER</t>
  </si>
  <si>
    <r>
      <t xml:space="preserve">Percentage of women in all management roles </t>
    </r>
    <r>
      <rPr>
        <vertAlign val="superscript"/>
        <sz val="8"/>
        <color theme="1"/>
        <rFont val="Energy"/>
        <family val="2"/>
      </rPr>
      <t>1</t>
    </r>
  </si>
  <si>
    <t>52%†</t>
  </si>
  <si>
    <t xml:space="preserve">Percentage of women on Group Board </t>
  </si>
  <si>
    <t>64%†</t>
  </si>
  <si>
    <t xml:space="preserve">Percentage of women across global employees </t>
  </si>
  <si>
    <t>45%†</t>
  </si>
  <si>
    <t>46%†</t>
  </si>
  <si>
    <t>Percentage of women on Executive Committee (GEC)</t>
  </si>
  <si>
    <t>40%†</t>
  </si>
  <si>
    <r>
      <t xml:space="preserve">Percentage of women on Executive Committee (GEC) &amp; direct reports in leadership roles </t>
    </r>
    <r>
      <rPr>
        <vertAlign val="superscript"/>
        <sz val="6"/>
        <color theme="1"/>
        <rFont val="Energy"/>
        <family val="2"/>
      </rPr>
      <t>2</t>
    </r>
  </si>
  <si>
    <r>
      <t xml:space="preserve">Percentage of women on Executive Committee (GEC) &amp; all direct reports </t>
    </r>
    <r>
      <rPr>
        <vertAlign val="superscript"/>
        <sz val="8"/>
        <color theme="1"/>
        <rFont val="Energy"/>
        <family val="2"/>
      </rPr>
      <t>3</t>
    </r>
  </si>
  <si>
    <t xml:space="preserve">Percentage of women on Group Leadership Team </t>
  </si>
  <si>
    <t>27%†</t>
  </si>
  <si>
    <t xml:space="preserve">Percentage of women in senior management team </t>
  </si>
  <si>
    <t>34%†</t>
  </si>
  <si>
    <t xml:space="preserve">Percentage of women in junior management positions </t>
  </si>
  <si>
    <t xml:space="preserve">Percentage of women in revenue generating positions </t>
  </si>
  <si>
    <t xml:space="preserve">Percentage of women in STEM-related positions </t>
  </si>
  <si>
    <t>NATIONALITIES</t>
  </si>
  <si>
    <t xml:space="preserve">Number of nationalities on Group Board </t>
  </si>
  <si>
    <t xml:space="preserve">Number of nationalities across global employees </t>
  </si>
  <si>
    <t xml:space="preserve">Number of nationalities on Executive Committee </t>
  </si>
  <si>
    <t xml:space="preserve">Number of nationalities on Group Leadership Team </t>
  </si>
  <si>
    <t xml:space="preserve">Number of nationalities in senior management team </t>
  </si>
  <si>
    <t xml:space="preserve">1. Manager Levels includes: Executive Committee Member, Group Leadership Team, Senior Management Team, Middle Manager, Manager </t>
  </si>
  <si>
    <t>3. % nationalities share of total workforce (Within each nationality, % in management positions, including junior, middle and senior management) US: 12% (16%), India: 11% (8%), UK: 10% (13%)</t>
  </si>
  <si>
    <t xml:space="preserve">2. Calculated using FTSE Women Leaders Reporting methodology: Leadership roles include Group Leadership Team, Senior Management Team, excludes support and administrative roles, 29.78% </t>
  </si>
  <si>
    <t>3. All roles that directly report to Executive Committee (GEC)</t>
  </si>
  <si>
    <t>Ethinicity metrics</t>
  </si>
  <si>
    <t xml:space="preserve">White British 
or other White </t>
  </si>
  <si>
    <t>Mixed/ Multiple Ethnic Groups</t>
  </si>
  <si>
    <t>Asian/ Asian British</t>
  </si>
  <si>
    <t>Black/ African/
Carribean/Black British</t>
  </si>
  <si>
    <t>Other ethnic group</t>
  </si>
  <si>
    <t>Not specified/prefer not to say</t>
  </si>
  <si>
    <t>Ethnicity of Board (% at 31 December 2025)</t>
  </si>
  <si>
    <t>Ethnicity of Executive Committee (% at 31 December 2025)</t>
  </si>
  <si>
    <t>Health &amp; Safety metrics</t>
  </si>
  <si>
    <t>Lost Work Day Accident Rate (LWDAR) per 100,000 hours</t>
  </si>
  <si>
    <t>Total Recordable Frequency Rate (TRFR) per 100,000 hours</t>
  </si>
  <si>
    <t>0.2†</t>
  </si>
  <si>
    <t>Total recordable accidents</t>
  </si>
  <si>
    <t>Lost work days</t>
  </si>
  <si>
    <t>Severe accidents¹</t>
  </si>
  <si>
    <t>Employee fatalities</t>
  </si>
  <si>
    <t>Contractor fatalities</t>
  </si>
  <si>
    <t>Safety hours trained per employee hours worked²</t>
  </si>
  <si>
    <t>1. A severe accident is a permanent disability, including loss of sensory motor dexterity: e.g. loss of a fingertip</t>
  </si>
  <si>
    <t>2. This metric covers total hours worked at the facility during the month. Therefore, this Includes all permanent, temporary/contract/agency workers and third party ad hoc contractors/engineers who visit the site for a short time to complete a specific work task, “permanent” on-site contractors who manage their own area and staff (e.g. restaurant staff) and visitors to the site. Where exact data cannot be determined a simple estimate for hours worked for contractors/engineers is satisfactory</t>
  </si>
  <si>
    <t>Notes</t>
  </si>
  <si>
    <t>†Data assured by ERM CVS as part of their limited assurance scope. ERM CVS provides independent limited assurance over selected sustainability disclosures. The assurance report, along with the principles and methodologies we use in our reporting, can be found online at reckitt.com/reporting-hub</t>
  </si>
  <si>
    <t>All numbers have been rounded to closest whole number</t>
  </si>
  <si>
    <t>Countries</t>
  </si>
  <si>
    <t xml:space="preserve">% Mean Pay Gap </t>
  </si>
  <si>
    <t>% Median Pay Gap</t>
  </si>
  <si>
    <t>% Mean Bonus Gap</t>
  </si>
  <si>
    <t>% Median Bonus Gap</t>
  </si>
  <si>
    <t>% of men receiving a bonus</t>
  </si>
  <si>
    <t>% of women receiving a bonus</t>
  </si>
  <si>
    <t>United Kingdom</t>
  </si>
  <si>
    <t>0.1%^</t>
  </si>
  <si>
    <t>-10.2%^</t>
  </si>
  <si>
    <t>44.4%^</t>
  </si>
  <si>
    <t>43.7%^</t>
  </si>
  <si>
    <t>47%^</t>
  </si>
  <si>
    <t>69%^</t>
  </si>
  <si>
    <t>United States</t>
  </si>
  <si>
    <t>China</t>
  </si>
  <si>
    <t>India</t>
  </si>
  <si>
    <t>Mexico</t>
  </si>
  <si>
    <t>Thailand</t>
  </si>
  <si>
    <t>Indonesia</t>
  </si>
  <si>
    <t>Brazil</t>
  </si>
  <si>
    <t>Poland</t>
  </si>
  <si>
    <t>Hungary</t>
  </si>
  <si>
    <t>^ KPMG LLP has issued independent limited assurance over the selected data indicated, using assurance standard ISAE(UK) 3000. KPMG’s assurance statement and our reporting methodology are available at reckitt.com/reporting-hub</t>
  </si>
  <si>
    <t>UK - Legal Entity Split</t>
  </si>
  <si>
    <t>Hourly Pay Gap^</t>
  </si>
  <si>
    <t>Bonus Gap^</t>
  </si>
  <si>
    <t>Hourly Pay Quarters^</t>
  </si>
  <si>
    <t>Corporate Services Ltd</t>
  </si>
  <si>
    <t>Mean</t>
  </si>
  <si>
    <t>Median</t>
  </si>
  <si>
    <t>Men Receiving Bonus</t>
  </si>
  <si>
    <t>Women Receiving Bonus</t>
  </si>
  <si>
    <t>Upper</t>
  </si>
  <si>
    <t>Upper Middle</t>
  </si>
  <si>
    <t>Lower Middle</t>
  </si>
  <si>
    <t>Lower</t>
  </si>
  <si>
    <t>Healthcare (UK) Ltd HQ</t>
  </si>
  <si>
    <t>RB Healthcare (UK) Ltd HQ</t>
  </si>
  <si>
    <t>RB Healthcare Manufacturing</t>
  </si>
  <si>
    <t>Reckitt Benckiser Corporate Services Limited</t>
  </si>
  <si>
    <t>RB UK Commercial Limited</t>
  </si>
  <si>
    <t>Reckitt Benckiser Health Limited</t>
  </si>
  <si>
    <t>Hourly Pay Gap</t>
  </si>
  <si>
    <t>Bonus Gap</t>
  </si>
  <si>
    <t>Hourly Pay Quarters</t>
  </si>
  <si>
    <t>Reckitt Benckiser Brands Ltd</t>
  </si>
  <si>
    <t>Have not been calculated as do not fall under assurance/UK regulatory scope.</t>
  </si>
  <si>
    <t>RB (UK) Ltd</t>
  </si>
  <si>
    <t>RB UK Hygiene Home Commercial Ltd</t>
  </si>
  <si>
    <t>Reckitt Benckiser Group PLC</t>
  </si>
  <si>
    <t>Reckitt gender pay performance 2023</t>
  </si>
  <si>
    <t>​</t>
  </si>
  <si>
    <r>
      <t>Employees</t>
    </r>
    <r>
      <rPr>
        <sz val="8.5"/>
        <color rgb="FF000000"/>
        <rFont val="Energy"/>
        <family val="2"/>
      </rPr>
      <t>​</t>
    </r>
  </si>
  <si>
    <r>
      <t>Hourly pay gap</t>
    </r>
    <r>
      <rPr>
        <sz val="8.5"/>
        <color rgb="FF000000"/>
        <rFont val="Energy"/>
        <family val="2"/>
      </rPr>
      <t>​</t>
    </r>
  </si>
  <si>
    <r>
      <t>Bonus gap</t>
    </r>
    <r>
      <rPr>
        <sz val="8.5"/>
        <color rgb="FF000000"/>
        <rFont val="Energy"/>
        <family val="2"/>
      </rPr>
      <t>​</t>
    </r>
  </si>
  <si>
    <r>
      <t>Local workforce manufacturing</t>
    </r>
    <r>
      <rPr>
        <sz val="8.5"/>
        <color rgb="FF000000"/>
        <rFont val="Energy"/>
        <family val="2"/>
      </rPr>
      <t>​</t>
    </r>
  </si>
  <si>
    <t>Total​</t>
  </si>
  <si>
    <t>Mean​</t>
  </si>
  <si>
    <t>Median​</t>
  </si>
  <si>
    <t>Men eligible 
​for bonus​</t>
  </si>
  <si>
    <t>Women eligible ​
for bonus ​</t>
  </si>
  <si>
    <t>% men working​ in manufacturing​</t>
  </si>
  <si>
    <t>% women working​ in manufacturing​</t>
  </si>
  <si>
    <r>
      <t>Brazil</t>
    </r>
    <r>
      <rPr>
        <b/>
        <sz val="8"/>
        <color rgb="FFFFFFFF"/>
        <rFont val="Energy"/>
        <family val="2"/>
      </rPr>
      <t>​</t>
    </r>
  </si>
  <si>
    <r>
      <t>1,641</t>
    </r>
    <r>
      <rPr>
        <sz val="9"/>
        <color rgb="FF000000"/>
        <rFont val="Energy"/>
        <family val="2"/>
      </rPr>
      <t>​</t>
    </r>
  </si>
  <si>
    <r>
      <t>-1.5%</t>
    </r>
    <r>
      <rPr>
        <sz val="10.5"/>
        <color rgb="FF000000"/>
        <rFont val="Energy"/>
        <family val="2"/>
      </rPr>
      <t>​</t>
    </r>
  </si>
  <si>
    <r>
      <t>-18.0%</t>
    </r>
    <r>
      <rPr>
        <sz val="10.5"/>
        <color rgb="FF000000"/>
        <rFont val="Energy"/>
        <family val="2"/>
      </rPr>
      <t>​</t>
    </r>
  </si>
  <si>
    <r>
      <t>17.2%</t>
    </r>
    <r>
      <rPr>
        <sz val="9"/>
        <color rgb="FF000000"/>
        <rFont val="Energy"/>
        <family val="2"/>
      </rPr>
      <t>​</t>
    </r>
  </si>
  <si>
    <r>
      <t>3.8%</t>
    </r>
    <r>
      <rPr>
        <sz val="9"/>
        <color rgb="FF000000"/>
        <rFont val="Energy"/>
        <family val="2"/>
      </rPr>
      <t>​</t>
    </r>
  </si>
  <si>
    <t>30.7%​</t>
  </si>
  <si>
    <r>
      <t>34.6%</t>
    </r>
    <r>
      <rPr>
        <sz val="9"/>
        <color rgb="FF000000"/>
        <rFont val="Energy"/>
        <family val="2"/>
      </rPr>
      <t>​</t>
    </r>
  </si>
  <si>
    <r>
      <t>72%</t>
    </r>
    <r>
      <rPr>
        <sz val="9"/>
        <color rgb="FF000000"/>
        <rFont val="Energy"/>
        <family val="2"/>
      </rPr>
      <t>​</t>
    </r>
  </si>
  <si>
    <t>28%​</t>
  </si>
  <si>
    <r>
      <t>China</t>
    </r>
    <r>
      <rPr>
        <b/>
        <sz val="8"/>
        <color rgb="FFFFFFFF"/>
        <rFont val="Energy"/>
        <family val="2"/>
      </rPr>
      <t>​</t>
    </r>
  </si>
  <si>
    <r>
      <t>2,169</t>
    </r>
    <r>
      <rPr>
        <sz val="9"/>
        <color rgb="FF000000"/>
        <rFont val="Energy"/>
        <family val="2"/>
      </rPr>
      <t>​</t>
    </r>
  </si>
  <si>
    <r>
      <t>33.6%</t>
    </r>
    <r>
      <rPr>
        <sz val="10.5"/>
        <color rgb="FF000000"/>
        <rFont val="Energy"/>
        <family val="2"/>
      </rPr>
      <t>​</t>
    </r>
  </si>
  <si>
    <r>
      <t>21.6%</t>
    </r>
    <r>
      <rPr>
        <sz val="10.5"/>
        <color rgb="FF000000"/>
        <rFont val="Energy"/>
        <family val="2"/>
      </rPr>
      <t>​</t>
    </r>
  </si>
  <si>
    <r>
      <t>28.9%</t>
    </r>
    <r>
      <rPr>
        <sz val="9"/>
        <color rgb="FF000000"/>
        <rFont val="Energy"/>
        <family val="2"/>
      </rPr>
      <t>​</t>
    </r>
  </si>
  <si>
    <t>0.0%​</t>
  </si>
  <si>
    <r>
      <t>74.7%</t>
    </r>
    <r>
      <rPr>
        <sz val="9"/>
        <color rgb="FF000000"/>
        <rFont val="Energy"/>
        <family val="2"/>
      </rPr>
      <t>​</t>
    </r>
  </si>
  <si>
    <t>51.1%​</t>
  </si>
  <si>
    <t>25%​</t>
  </si>
  <si>
    <r>
      <t>75%</t>
    </r>
    <r>
      <rPr>
        <sz val="9"/>
        <color rgb="FF000000"/>
        <rFont val="Energy"/>
        <family val="2"/>
      </rPr>
      <t>​</t>
    </r>
  </si>
  <si>
    <r>
      <t>Hungary</t>
    </r>
    <r>
      <rPr>
        <b/>
        <sz val="8"/>
        <color rgb="FFFFFFFF"/>
        <rFont val="Energy"/>
        <family val="2"/>
      </rPr>
      <t>​</t>
    </r>
  </si>
  <si>
    <r>
      <t>787</t>
    </r>
    <r>
      <rPr>
        <sz val="9"/>
        <color rgb="FF000000"/>
        <rFont val="Energy"/>
        <family val="2"/>
      </rPr>
      <t>​</t>
    </r>
  </si>
  <si>
    <r>
      <t>25.8%</t>
    </r>
    <r>
      <rPr>
        <sz val="10.5"/>
        <color rgb="FF000000"/>
        <rFont val="Energy"/>
        <family val="2"/>
      </rPr>
      <t>​</t>
    </r>
  </si>
  <si>
    <r>
      <t>26.3%</t>
    </r>
    <r>
      <rPr>
        <sz val="10.5"/>
        <color rgb="FF000000"/>
        <rFont val="Energy"/>
        <family val="2"/>
      </rPr>
      <t>​</t>
    </r>
  </si>
  <si>
    <r>
      <t>39.5%</t>
    </r>
    <r>
      <rPr>
        <sz val="9"/>
        <color rgb="FF000000"/>
        <rFont val="Energy"/>
        <family val="2"/>
      </rPr>
      <t>​</t>
    </r>
  </si>
  <si>
    <r>
      <t>32.5%</t>
    </r>
    <r>
      <rPr>
        <sz val="9"/>
        <color rgb="FF000000"/>
        <rFont val="Energy"/>
        <family val="2"/>
      </rPr>
      <t>​</t>
    </r>
  </si>
  <si>
    <r>
      <t>28.1%</t>
    </r>
    <r>
      <rPr>
        <sz val="9"/>
        <color rgb="FF000000"/>
        <rFont val="Energy"/>
        <family val="2"/>
      </rPr>
      <t>​</t>
    </r>
  </si>
  <si>
    <t>25.5%​</t>
  </si>
  <si>
    <t>29%​</t>
  </si>
  <si>
    <r>
      <t>71%</t>
    </r>
    <r>
      <rPr>
        <sz val="9"/>
        <color rgb="FF000000"/>
        <rFont val="Energy"/>
        <family val="2"/>
      </rPr>
      <t>​</t>
    </r>
  </si>
  <si>
    <r>
      <t>India</t>
    </r>
    <r>
      <rPr>
        <b/>
        <sz val="8"/>
        <color rgb="FFFFFFFF"/>
        <rFont val="Energy"/>
        <family val="2"/>
      </rPr>
      <t>​</t>
    </r>
  </si>
  <si>
    <r>
      <t>3,280</t>
    </r>
    <r>
      <rPr>
        <sz val="9"/>
        <color rgb="FF000000"/>
        <rFont val="Energy"/>
        <family val="2"/>
      </rPr>
      <t>​</t>
    </r>
  </si>
  <si>
    <r>
      <t>-65.8%</t>
    </r>
    <r>
      <rPr>
        <sz val="10.5"/>
        <color rgb="FF000000"/>
        <rFont val="Energy"/>
        <family val="2"/>
      </rPr>
      <t>​</t>
    </r>
  </si>
  <si>
    <r>
      <t>-156.3%</t>
    </r>
    <r>
      <rPr>
        <sz val="10.5"/>
        <color rgb="FF000000"/>
        <rFont val="Energy"/>
        <family val="2"/>
      </rPr>
      <t>​</t>
    </r>
  </si>
  <si>
    <r>
      <t>-27.3%</t>
    </r>
    <r>
      <rPr>
        <sz val="9"/>
        <color rgb="FF000000"/>
        <rFont val="Energy"/>
        <family val="2"/>
      </rPr>
      <t>​</t>
    </r>
  </si>
  <si>
    <r>
      <t>-344.4%</t>
    </r>
    <r>
      <rPr>
        <sz val="9"/>
        <color rgb="FF000000"/>
        <rFont val="Energy"/>
        <family val="2"/>
      </rPr>
      <t>​</t>
    </r>
  </si>
  <si>
    <r>
      <t>99.7%</t>
    </r>
    <r>
      <rPr>
        <sz val="9"/>
        <color rgb="FF000000"/>
        <rFont val="Energy"/>
        <family val="2"/>
      </rPr>
      <t>​</t>
    </r>
  </si>
  <si>
    <t>97.5%​</t>
  </si>
  <si>
    <r>
      <t>100%</t>
    </r>
    <r>
      <rPr>
        <sz val="9"/>
        <color rgb="FF000000"/>
        <rFont val="Energy"/>
        <family val="2"/>
      </rPr>
      <t>​</t>
    </r>
  </si>
  <si>
    <t>0%​</t>
  </si>
  <si>
    <r>
      <t>Indonesia</t>
    </r>
    <r>
      <rPr>
        <b/>
        <sz val="8"/>
        <color rgb="FFFFFFFF"/>
        <rFont val="Energy"/>
        <family val="2"/>
      </rPr>
      <t>​</t>
    </r>
  </si>
  <si>
    <r>
      <t>1,210</t>
    </r>
    <r>
      <rPr>
        <sz val="9"/>
        <color rgb="FF000000"/>
        <rFont val="Energy"/>
        <family val="2"/>
      </rPr>
      <t>​</t>
    </r>
  </si>
  <si>
    <r>
      <t>7.3%</t>
    </r>
    <r>
      <rPr>
        <sz val="10.5"/>
        <color rgb="FF000000"/>
        <rFont val="Energy"/>
        <family val="2"/>
      </rPr>
      <t>​</t>
    </r>
  </si>
  <si>
    <r>
      <t>6.4%</t>
    </r>
    <r>
      <rPr>
        <sz val="10.5"/>
        <color rgb="FF000000"/>
        <rFont val="Energy"/>
        <family val="2"/>
      </rPr>
      <t>​</t>
    </r>
  </si>
  <si>
    <r>
      <t>44.0%</t>
    </r>
    <r>
      <rPr>
        <sz val="9"/>
        <color rgb="FF000000"/>
        <rFont val="Energy"/>
        <family val="2"/>
      </rPr>
      <t>​</t>
    </r>
  </si>
  <si>
    <r>
      <t>13.3%</t>
    </r>
    <r>
      <rPr>
        <sz val="9"/>
        <color rgb="FF000000"/>
        <rFont val="Energy"/>
        <family val="2"/>
      </rPr>
      <t>​</t>
    </r>
  </si>
  <si>
    <t>39.7%​</t>
  </si>
  <si>
    <r>
      <t>42.8%</t>
    </r>
    <r>
      <rPr>
        <sz val="9"/>
        <color rgb="FF000000"/>
        <rFont val="Energy"/>
        <family val="2"/>
      </rPr>
      <t>​</t>
    </r>
  </si>
  <si>
    <r>
      <t>59%</t>
    </r>
    <r>
      <rPr>
        <sz val="9"/>
        <color rgb="FF000000"/>
        <rFont val="Energy"/>
        <family val="2"/>
      </rPr>
      <t>​</t>
    </r>
  </si>
  <si>
    <t>41%​</t>
  </si>
  <si>
    <r>
      <t>Mexico</t>
    </r>
    <r>
      <rPr>
        <b/>
        <sz val="8"/>
        <color rgb="FFFFFFFF"/>
        <rFont val="Energy"/>
        <family val="2"/>
      </rPr>
      <t>​</t>
    </r>
  </si>
  <si>
    <r>
      <t>2,227</t>
    </r>
    <r>
      <rPr>
        <sz val="9"/>
        <color rgb="FF000000"/>
        <rFont val="Energy"/>
        <family val="2"/>
      </rPr>
      <t>​</t>
    </r>
  </si>
  <si>
    <r>
      <t>0.1%</t>
    </r>
    <r>
      <rPr>
        <sz val="10.5"/>
        <color rgb="FF000000"/>
        <rFont val="Energy"/>
        <family val="2"/>
      </rPr>
      <t>​</t>
    </r>
  </si>
  <si>
    <r>
      <t>-22.6%</t>
    </r>
    <r>
      <rPr>
        <sz val="10.5"/>
        <color rgb="FF000000"/>
        <rFont val="Energy"/>
        <family val="2"/>
      </rPr>
      <t>​</t>
    </r>
  </si>
  <si>
    <r>
      <t>31.5%</t>
    </r>
    <r>
      <rPr>
        <sz val="9"/>
        <color rgb="FF000000"/>
        <rFont val="Energy"/>
        <family val="2"/>
      </rPr>
      <t>​</t>
    </r>
  </si>
  <si>
    <r>
      <t>6.7%</t>
    </r>
    <r>
      <rPr>
        <sz val="9"/>
        <color rgb="FF000000"/>
        <rFont val="Energy"/>
        <family val="2"/>
      </rPr>
      <t>​</t>
    </r>
  </si>
  <si>
    <t>31.5%​</t>
  </si>
  <si>
    <r>
      <t>44.5%</t>
    </r>
    <r>
      <rPr>
        <sz val="9"/>
        <color rgb="FF000000"/>
        <rFont val="Energy"/>
        <family val="2"/>
      </rPr>
      <t>​</t>
    </r>
  </si>
  <si>
    <r>
      <t>68%</t>
    </r>
    <r>
      <rPr>
        <sz val="9"/>
        <color rgb="FF000000"/>
        <rFont val="Energy"/>
        <family val="2"/>
      </rPr>
      <t>​</t>
    </r>
  </si>
  <si>
    <t>32%​</t>
  </si>
  <si>
    <r>
      <t>Poland</t>
    </r>
    <r>
      <rPr>
        <b/>
        <sz val="8"/>
        <color rgb="FFFFFFFF"/>
        <rFont val="Energy"/>
        <family val="2"/>
      </rPr>
      <t>​</t>
    </r>
  </si>
  <si>
    <r>
      <t>2,528</t>
    </r>
    <r>
      <rPr>
        <sz val="9"/>
        <color rgb="FF000000"/>
        <rFont val="Energy"/>
        <family val="2"/>
      </rPr>
      <t>​</t>
    </r>
  </si>
  <si>
    <r>
      <t>-2.6%</t>
    </r>
    <r>
      <rPr>
        <sz val="10.5"/>
        <color rgb="FF000000"/>
        <rFont val="Energy"/>
        <family val="2"/>
      </rPr>
      <t>​</t>
    </r>
  </si>
  <si>
    <r>
      <t>-9.9%</t>
    </r>
    <r>
      <rPr>
        <sz val="10.5"/>
        <color rgb="FF000000"/>
        <rFont val="Energy"/>
        <family val="2"/>
      </rPr>
      <t>​</t>
    </r>
  </si>
  <si>
    <r>
      <t>-3.6%</t>
    </r>
    <r>
      <rPr>
        <sz val="9"/>
        <color rgb="FF000000"/>
        <rFont val="Energy"/>
        <family val="2"/>
      </rPr>
      <t>​</t>
    </r>
  </si>
  <si>
    <r>
      <t>-3.2%</t>
    </r>
    <r>
      <rPr>
        <sz val="9"/>
        <color rgb="FF000000"/>
        <rFont val="Energy"/>
        <family val="2"/>
      </rPr>
      <t>​</t>
    </r>
  </si>
  <si>
    <r>
      <t>95.4%</t>
    </r>
    <r>
      <rPr>
        <sz val="9"/>
        <color rgb="FF000000"/>
        <rFont val="Energy"/>
        <family val="2"/>
      </rPr>
      <t>​</t>
    </r>
  </si>
  <si>
    <t>89.3%​</t>
  </si>
  <si>
    <r>
      <t>74%</t>
    </r>
    <r>
      <rPr>
        <sz val="9"/>
        <color rgb="FF000000"/>
        <rFont val="Energy"/>
        <family val="2"/>
      </rPr>
      <t>​</t>
    </r>
  </si>
  <si>
    <t>26%​</t>
  </si>
  <si>
    <r>
      <t>Thailand</t>
    </r>
    <r>
      <rPr>
        <b/>
        <sz val="8"/>
        <color rgb="FFFFFFFF"/>
        <rFont val="Energy"/>
        <family val="2"/>
      </rPr>
      <t>​</t>
    </r>
  </si>
  <si>
    <r>
      <t>1,886</t>
    </r>
    <r>
      <rPr>
        <sz val="9"/>
        <color rgb="FF000000"/>
        <rFont val="Energy"/>
        <family val="2"/>
      </rPr>
      <t>​</t>
    </r>
  </si>
  <si>
    <r>
      <t>15.2%</t>
    </r>
    <r>
      <rPr>
        <sz val="10.5"/>
        <color rgb="FF000000"/>
        <rFont val="Energy"/>
        <family val="2"/>
      </rPr>
      <t>​</t>
    </r>
  </si>
  <si>
    <r>
      <t>8.9%</t>
    </r>
    <r>
      <rPr>
        <sz val="10.5"/>
        <color rgb="FF000000"/>
        <rFont val="Energy"/>
        <family val="2"/>
      </rPr>
      <t>​</t>
    </r>
  </si>
  <si>
    <r>
      <t>15.5%</t>
    </r>
    <r>
      <rPr>
        <sz val="9"/>
        <color rgb="FF000000"/>
        <rFont val="Energy"/>
        <family val="2"/>
      </rPr>
      <t>​</t>
    </r>
  </si>
  <si>
    <t>97.8%​</t>
  </si>
  <si>
    <r>
      <t>98.4%</t>
    </r>
    <r>
      <rPr>
        <sz val="9"/>
        <color rgb="FF000000"/>
        <rFont val="Energy"/>
        <family val="2"/>
      </rPr>
      <t>​</t>
    </r>
  </si>
  <si>
    <r>
      <t>United Kingdom</t>
    </r>
    <r>
      <rPr>
        <b/>
        <sz val="8"/>
        <color rgb="FFFFFFFF"/>
        <rFont val="Energy"/>
        <family val="2"/>
      </rPr>
      <t>​</t>
    </r>
  </si>
  <si>
    <r>
      <t>4,821</t>
    </r>
    <r>
      <rPr>
        <sz val="9"/>
        <color rgb="FF000000"/>
        <rFont val="Energy"/>
        <family val="2"/>
      </rPr>
      <t>​</t>
    </r>
  </si>
  <si>
    <r>
      <t>3.7%</t>
    </r>
    <r>
      <rPr>
        <sz val="10.5"/>
        <color rgb="FF000000"/>
        <rFont val="Energy"/>
        <family val="2"/>
      </rPr>
      <t>​</t>
    </r>
  </si>
  <si>
    <r>
      <t>-10.6%</t>
    </r>
    <r>
      <rPr>
        <sz val="10.5"/>
        <color rgb="FF000000"/>
        <rFont val="Energy"/>
        <family val="2"/>
      </rPr>
      <t>​</t>
    </r>
  </si>
  <si>
    <r>
      <t>26.4%</t>
    </r>
    <r>
      <rPr>
        <sz val="9"/>
        <color rgb="FF000000"/>
        <rFont val="Energy"/>
        <family val="2"/>
      </rPr>
      <t>​</t>
    </r>
  </si>
  <si>
    <r>
      <t>-75.1%</t>
    </r>
    <r>
      <rPr>
        <sz val="9"/>
        <color rgb="FF000000"/>
        <rFont val="Energy"/>
        <family val="2"/>
      </rPr>
      <t>​</t>
    </r>
  </si>
  <si>
    <r>
      <t>88.8%</t>
    </r>
    <r>
      <rPr>
        <sz val="9"/>
        <color rgb="FF000000"/>
        <rFont val="Energy"/>
        <family val="2"/>
      </rPr>
      <t>​</t>
    </r>
  </si>
  <si>
    <t>82.8%​</t>
  </si>
  <si>
    <r>
      <t>79%</t>
    </r>
    <r>
      <rPr>
        <sz val="9"/>
        <color rgb="FF000000"/>
        <rFont val="Energy"/>
        <family val="2"/>
      </rPr>
      <t>​</t>
    </r>
  </si>
  <si>
    <t>21%​</t>
  </si>
  <si>
    <r>
      <t>United States</t>
    </r>
    <r>
      <rPr>
        <b/>
        <sz val="8"/>
        <color rgb="FFFFFFFF"/>
        <rFont val="Energy"/>
        <family val="2"/>
      </rPr>
      <t>​</t>
    </r>
  </si>
  <si>
    <r>
      <t>4,848</t>
    </r>
    <r>
      <rPr>
        <sz val="9"/>
        <color rgb="FF000000"/>
        <rFont val="Energy"/>
        <family val="2"/>
      </rPr>
      <t>​</t>
    </r>
  </si>
  <si>
    <r>
      <t>-5.0%</t>
    </r>
    <r>
      <rPr>
        <sz val="10.5"/>
        <color rgb="FF000000"/>
        <rFont val="Energy"/>
        <family val="2"/>
      </rPr>
      <t>​</t>
    </r>
  </si>
  <si>
    <r>
      <t>-19.1%</t>
    </r>
    <r>
      <rPr>
        <sz val="10.5"/>
        <color rgb="FF000000"/>
        <rFont val="Energy"/>
        <family val="2"/>
      </rPr>
      <t>​</t>
    </r>
  </si>
  <si>
    <r>
      <t>30.7%</t>
    </r>
    <r>
      <rPr>
        <sz val="9"/>
        <color rgb="FF000000"/>
        <rFont val="Energy"/>
        <family val="2"/>
      </rPr>
      <t>​</t>
    </r>
  </si>
  <si>
    <r>
      <t>5.3%</t>
    </r>
    <r>
      <rPr>
        <sz val="9"/>
        <color rgb="FF000000"/>
        <rFont val="Energy"/>
        <family val="2"/>
      </rPr>
      <t>​</t>
    </r>
  </si>
  <si>
    <t>57.9%​</t>
  </si>
  <si>
    <r>
      <t>81.4%</t>
    </r>
    <r>
      <rPr>
        <sz val="9"/>
        <color rgb="FF000000"/>
        <rFont val="Energy"/>
        <family val="2"/>
      </rPr>
      <t>​</t>
    </r>
  </si>
  <si>
    <t>A negative number represents a gender pay or bonus gap in favour of women</t>
  </si>
  <si>
    <t>SASB Topic</t>
  </si>
  <si>
    <t>SASB code</t>
  </si>
  <si>
    <t>2025 Performance</t>
  </si>
  <si>
    <t>2025 Commentary</t>
  </si>
  <si>
    <t>Water Management</t>
  </si>
  <si>
    <t>CG-HP-140a.1</t>
  </si>
  <si>
    <t>(1) Total water withdrawn, (2) total water consumed, percentage of each in regions with High or Extremely High Baseline Water Stress</t>
  </si>
  <si>
    <r>
      <t>(1) 7,445,702m</t>
    </r>
    <r>
      <rPr>
        <vertAlign val="superscript"/>
        <sz val="8"/>
        <color theme="1"/>
        <rFont val="Energy"/>
        <family val="2"/>
      </rPr>
      <t>3</t>
    </r>
    <r>
      <rPr>
        <sz val="8"/>
        <color theme="1"/>
        <rFont val="Energy"/>
        <family val="2"/>
      </rPr>
      <t xml:space="preserve">
% in water stressed areas: 17%
(2) 2,719,832m</t>
    </r>
    <r>
      <rPr>
        <vertAlign val="superscript"/>
        <sz val="8"/>
        <color theme="1"/>
        <rFont val="Energy"/>
        <family val="2"/>
      </rPr>
      <t>3</t>
    </r>
    <r>
      <rPr>
        <sz val="8"/>
        <color theme="1"/>
        <rFont val="Energy"/>
        <family val="2"/>
      </rPr>
      <t xml:space="preserve">
% in water stressed areas: 33%</t>
    </r>
  </si>
  <si>
    <t>For the purposes for SASB reporting we classify our sites ‘High or Extremely High Baseline Water Stress’ using the WRI tool only, however for other external (e.g. CDP) and internal reporting we use a combination of the WRI tool and local assessments. Therefore, % of water consumed in High or Extremely High Baseline 
Water Stress may differ slightly between SASB and other reporting platforms.</t>
  </si>
  <si>
    <t>CG-HP-140a.2</t>
  </si>
  <si>
    <t>Description of water management risks and discussion of strategies and practices to mitigate those risks</t>
  </si>
  <si>
    <t>Information on our approach to water management risks and mitigation practices is included in our Sustainability Report and our CDP Water response.</t>
  </si>
  <si>
    <t xml:space="preserve">Product 
Environmental, 
Health, and 
Safety 
Performance </t>
  </si>
  <si>
    <t>CG-HP-250a.1</t>
  </si>
  <si>
    <t>Revenue from products that contain REACH substances of very high concern (SVHC)</t>
  </si>
  <si>
    <t>Reckitt measures net revenue from products which contain &gt;0.1% (by weight) of a CoHC, as listed on Reckitt’s Restricted Substances List (RSL). In 2025, this accounted for 1.3% of total revenue.</t>
  </si>
  <si>
    <t>CG-HP-250a.2</t>
  </si>
  <si>
    <t>Revenue from products that contain substances on the California DTSC Candidate Chemicals List</t>
  </si>
  <si>
    <t>As above</t>
  </si>
  <si>
    <t>CG-HP-250a.3</t>
  </si>
  <si>
    <t>Discussion of process to identify and manage emerging materials and chemicals of concern</t>
  </si>
  <si>
    <t>Reckitt’s Ingredient Steering Group (ISG) identifies and manages emerging materials on chemicals of concern via our global RSL. More information on this is included in our Sustainability Report.</t>
  </si>
  <si>
    <t>CG-HP-250a.4</t>
  </si>
  <si>
    <t xml:space="preserve">Revenue from products designed with green chemistry principles </t>
  </si>
  <si>
    <r>
      <rPr>
        <sz val="8"/>
        <color rgb="FF000000"/>
        <rFont val="Energy"/>
        <family val="2"/>
      </rPr>
      <t xml:space="preserve">Our Raw Material Playbook translates green chemistry principles into practical guidance, enabling safe and sustainable ingredient product design, setting clear expectations for supplier and internal teams. Net revenue from more sustainable products accounts for 38% of </t>
    </r>
    <r>
      <rPr>
        <sz val="8"/>
        <rFont val="Energy"/>
        <family val="2"/>
      </rPr>
      <t>total revenue. 'More sustainable' includes green chemistry principles as well as carbon, water, plastics and packaging, as measure by Reckitt's Sustainable Innovation Calculator. We are not currently able to disaggregate the revenue from products designed with green chemistry principles</t>
    </r>
  </si>
  <si>
    <t>Packaging 
Lifecycle 
Management</t>
  </si>
  <si>
    <t>CG-HP-410a.1</t>
  </si>
  <si>
    <t>(1) Total weight of packaging, (2) percentage made from recycled and/or renewable materials, and (3) percentage that is recyclable, reusable, and/or compostable</t>
  </si>
  <si>
    <t>2025 data will be available in July 2026</t>
  </si>
  <si>
    <t>Data stated here relates to plastic packaging only and is reported a year in arrears in line with Ellen MacArther Foundation reporting cycle. 2025 data will be available in July 2026. Further information on other packaging materials is available with Environment Metrics section.</t>
  </si>
  <si>
    <t>CG-HP-410a.2</t>
  </si>
  <si>
    <t>Discussion of strategies to reduce the environmental impact of packaging throughout its lifecycle</t>
  </si>
  <si>
    <t>Information on our approach to reducing the environmental impact of our packaging is included in our Sustainability Report.</t>
  </si>
  <si>
    <t xml:space="preserve">Environmental 
&amp; Social Impacts
of Palm Oil 
Supply Chain </t>
  </si>
  <si>
    <t>CG-HP-430a.1</t>
  </si>
  <si>
    <t xml:space="preserve">Amount of palm oil sourced, percentage certified through the Roundtable on Sustainable Palm Oil (RSPO) supply chains as (a) Identity Preserved, (b) Segregated, (c) Mass Balance, or (d) Book &amp; Claim </t>
  </si>
  <si>
    <t>Activity metrics</t>
  </si>
  <si>
    <t xml:space="preserve">Units of products sold, total weight of products sold </t>
  </si>
  <si>
    <t>CG-HP-000.A</t>
  </si>
  <si>
    <t>Production volume: 2,950,187</t>
  </si>
  <si>
    <t>Number of manufacturing facilities</t>
  </si>
  <si>
    <t>CG-HP-000.B</t>
  </si>
  <si>
    <t>Supplier</t>
  </si>
  <si>
    <t>Type</t>
  </si>
  <si>
    <t>Soap Noodles</t>
  </si>
  <si>
    <t>Fat Blends</t>
  </si>
  <si>
    <t>Palm Derived Surfactants</t>
  </si>
  <si>
    <t>Paper Packaging Supplier Name</t>
  </si>
  <si>
    <t>Country</t>
  </si>
  <si>
    <t>Comments</t>
  </si>
  <si>
    <t>Austria/Swiss</t>
  </si>
  <si>
    <t>Data submitted</t>
  </si>
  <si>
    <t>Denmark</t>
  </si>
  <si>
    <t>Finland</t>
  </si>
  <si>
    <t>Sweden</t>
  </si>
  <si>
    <t>Germany</t>
  </si>
  <si>
    <t>Greece</t>
  </si>
  <si>
    <t>Italy</t>
  </si>
  <si>
    <t>Romania</t>
  </si>
  <si>
    <t>Belgium/Brussels</t>
  </si>
  <si>
    <t>France</t>
  </si>
  <si>
    <t>Netherlands</t>
  </si>
  <si>
    <t>Portugal</t>
  </si>
  <si>
    <t>Spain</t>
  </si>
  <si>
    <t>Croatia</t>
  </si>
  <si>
    <t>Slovenia</t>
  </si>
  <si>
    <t>Czechia (Czech Republic)</t>
  </si>
  <si>
    <t>Slovakia</t>
  </si>
  <si>
    <t>Ireland</t>
  </si>
  <si>
    <t>Zero destruction</t>
  </si>
  <si>
    <t>Bulgaria</t>
  </si>
  <si>
    <t>no DC So zero destruction</t>
  </si>
  <si>
    <t>Latvia</t>
  </si>
  <si>
    <t>Lithuania</t>
  </si>
  <si>
    <t>Luxembourg</t>
  </si>
  <si>
    <t>Malta</t>
  </si>
  <si>
    <t>Cyprus</t>
  </si>
  <si>
    <t>Switzerland</t>
  </si>
  <si>
    <t xml:space="preserve">SECTION 1
</t>
  </si>
  <si>
    <t>Definitions</t>
  </si>
  <si>
    <t>For the purposes of this Annex, the following definitions apply:</t>
  </si>
  <si>
    <t>(a) ‘packaging’ means packaging as defined in Article 3(1) of Regulation (EU) 2025/40 of the European Parliament and of the Council1;</t>
  </si>
  <si>
    <t>(b) ‘waste’ means waste as defined in Article 3, point (1), of Directive 2008/98/EC of the European Parliament and of the Council2;</t>
  </si>
  <si>
    <t>(c) ‘recovery’ means recovery as defined in Article 3, point (15), of Directive 2008/98/EC;</t>
  </si>
  <si>
    <t>(d) ‘preparing for reuse’ means preparing for reuse as defined in Article 3, point (16), of Directive 2008/98/EC;</t>
  </si>
  <si>
    <t>(e) ‘recycling’ means recycling as defined in Article 3, point (17), of Directive 2008/98/EC;</t>
  </si>
  <si>
    <t>(f) ‘disposal’ means disposal as defined in Article 3, point (19), of Directive 2008/98/EC.</t>
  </si>
  <si>
    <t xml:space="preserve">SECTION 2 </t>
  </si>
  <si>
    <t>Format for the disclosure of information on discarded unsold consumer products</t>
  </si>
  <si>
    <t>Additional lines may be added as necessary. The format of the numbers shall not include separators and the information shall be rounded to the nearest whole number.</t>
  </si>
  <si>
    <t xml:space="preserve">Name of Legal Entity    </t>
  </si>
  <si>
    <t>Reckitt Benckiser SA/NV</t>
  </si>
  <si>
    <r>
      <t>Identifier of the Legal Entity</t>
    </r>
    <r>
      <rPr>
        <b/>
        <vertAlign val="superscript"/>
        <sz val="11"/>
        <rFont val="Calibri"/>
        <family val="2"/>
        <scheme val="minor"/>
      </rPr>
      <t>b</t>
    </r>
  </si>
  <si>
    <t xml:space="preserve">                  EUID          BEKBOBCE.0402.184.269</t>
  </si>
  <si>
    <t xml:space="preserve">                         Other, namely:</t>
  </si>
  <si>
    <r>
      <t>Type of Disclosure</t>
    </r>
    <r>
      <rPr>
        <b/>
        <vertAlign val="superscript"/>
        <sz val="11"/>
        <rFont val="Calibri"/>
        <family val="2"/>
        <scheme val="minor"/>
      </rPr>
      <t>c</t>
    </r>
  </si>
  <si>
    <t xml:space="preserve">              Standalone disclosure                        </t>
  </si>
  <si>
    <t xml:space="preserve">                  Consolidated disclosure including the following subsidiaries or member undertakings</t>
  </si>
  <si>
    <t>Financial year - start date</t>
  </si>
  <si>
    <t>Financial year - end date</t>
  </si>
  <si>
    <t>31/12/2025</t>
  </si>
  <si>
    <r>
      <t>Waste Treatment Operations</t>
    </r>
    <r>
      <rPr>
        <b/>
        <vertAlign val="superscript"/>
        <sz val="11"/>
        <color theme="1"/>
        <rFont val="Calibri"/>
        <family val="2"/>
        <scheme val="minor"/>
      </rPr>
      <t>i</t>
    </r>
  </si>
  <si>
    <r>
      <t>Product Category 
(CN code)</t>
    </r>
    <r>
      <rPr>
        <b/>
        <vertAlign val="superscript"/>
        <sz val="12"/>
        <color theme="1"/>
        <rFont val="Calibri"/>
        <family val="2"/>
        <scheme val="minor"/>
      </rPr>
      <t>d</t>
    </r>
  </si>
  <si>
    <r>
      <t>Description</t>
    </r>
    <r>
      <rPr>
        <b/>
        <vertAlign val="superscript"/>
        <sz val="12"/>
        <color theme="1"/>
        <rFont val="Calibri"/>
        <family val="2"/>
        <scheme val="minor"/>
      </rPr>
      <t>e</t>
    </r>
    <r>
      <rPr>
        <b/>
        <sz val="12"/>
        <color theme="1"/>
        <rFont val="Calibri"/>
        <family val="2"/>
        <scheme val="minor"/>
      </rPr>
      <t xml:space="preserve"> 
</t>
    </r>
  </si>
  <si>
    <r>
      <t>Number of units discarded</t>
    </r>
    <r>
      <rPr>
        <b/>
        <vertAlign val="superscript"/>
        <sz val="12"/>
        <color theme="1"/>
        <rFont val="Calibri"/>
        <family val="2"/>
        <scheme val="minor"/>
      </rPr>
      <t>f</t>
    </r>
  </si>
  <si>
    <r>
      <t>Total weight of units discarded (kg)</t>
    </r>
    <r>
      <rPr>
        <b/>
        <vertAlign val="superscript"/>
        <sz val="12"/>
        <color theme="1"/>
        <rFont val="Calibri"/>
        <family val="2"/>
        <scheme val="minor"/>
      </rPr>
      <t>g</t>
    </r>
  </si>
  <si>
    <t>Packaging included in the weight of units discarded? (Yes/No)</t>
  </si>
  <si>
    <r>
      <t>Reasons for Discarding</t>
    </r>
    <r>
      <rPr>
        <b/>
        <vertAlign val="superscript"/>
        <sz val="12"/>
        <color theme="1"/>
        <rFont val="Calibri"/>
        <family val="2"/>
        <scheme val="minor"/>
      </rPr>
      <t>h</t>
    </r>
  </si>
  <si>
    <t>Preparing for reuse (%)</t>
  </si>
  <si>
    <t>Destruction</t>
  </si>
  <si>
    <t>Unknown (%)</t>
  </si>
  <si>
    <t>Recycling (%)</t>
  </si>
  <si>
    <t>Other Recovery, eg energy recovery (%)</t>
  </si>
  <si>
    <t>Disposal (%)</t>
  </si>
  <si>
    <t>Total Destruction (%)</t>
  </si>
  <si>
    <t>2501</t>
  </si>
  <si>
    <t>Salt (including table salt and denatured salt) and pure sodium chloride, whether or not in aqueous solution; sea water</t>
  </si>
  <si>
    <t>YES</t>
  </si>
  <si>
    <t>damage caused to products as a result of their handling, or detected after products have been returned</t>
  </si>
  <si>
    <t>3004</t>
  </si>
  <si>
    <t>Medicaments (excluding goods of heading No 3002, 3005 or 3006) consisting of mixed or unmixed products for therapeutic or prophylactic uses, put up in measured doses or in forms or packings for retail sale</t>
  </si>
  <si>
    <t>unfitness of products for the purpose for which they are intended, taking into account, where applicable, Union and national law and technical standards</t>
  </si>
  <si>
    <t>3304</t>
  </si>
  <si>
    <t>Beauty or make-up preparations and preparations for the care of the skin (other than medicaments), including sunscreen or sun tan preparations; manicure or pedicure preparations</t>
  </si>
  <si>
    <t>3306</t>
  </si>
  <si>
    <t>Preparations for oral or dental hygiene, including denture fixative pastes and powders</t>
  </si>
  <si>
    <t>3307</t>
  </si>
  <si>
    <t>Pre-shave, shaving or after-shave preparations, personal deodorants, bath preparations, depilatories and other perfumery, cosmetic or toilet preparations, not elsewhere specified or included; prepared room deodorizers, whether or not perfumed or having disinfectant properties</t>
  </si>
  <si>
    <t>3401</t>
  </si>
  <si>
    <t>Soap; organic surface-active products and preparations for use as soap, in the form of bars, cakes, moulded pieces or shapes, whether or not containing soap; paper, wadding, felt and non-wovens, impregnated, coated or covered with soap or detergent</t>
  </si>
  <si>
    <t>3402</t>
  </si>
  <si>
    <t>Organic surface-active agents (other than soap); surface-active preparations, washing preparations (including auxiliary washing preparations) and cleaning preparations, whether or not containing soap, other than those of heading No 3401</t>
  </si>
  <si>
    <t>3808</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</si>
  <si>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t>
  </si>
  <si>
    <t>4014</t>
  </si>
  <si>
    <t>Hygienic or pharmaceutical articles (including teats), of vulcanized rubber other than hard rubber, with or without fittings of hard rubber</t>
  </si>
  <si>
    <t>8509</t>
  </si>
  <si>
    <t>Electro-mechanical domestic appliances, with self-contained electric motor</t>
  </si>
  <si>
    <t>8543</t>
  </si>
  <si>
    <t>Electrical machines and apparatus, having individual functions, not specified or included elsewhere in this chapter</t>
  </si>
  <si>
    <t>#N/A</t>
  </si>
  <si>
    <t>Mixed pallets</t>
  </si>
  <si>
    <r>
      <t xml:space="preserve">Measures </t>
    </r>
    <r>
      <rPr>
        <b/>
        <u/>
        <sz val="12"/>
        <color theme="1"/>
        <rFont val="Calibri"/>
        <family val="2"/>
        <scheme val="minor"/>
      </rPr>
      <t>taken</t>
    </r>
    <r>
      <rPr>
        <b/>
        <sz val="12"/>
        <color theme="1"/>
        <rFont val="Calibri"/>
        <family val="2"/>
        <scheme val="minor"/>
      </rPr>
      <t xml:space="preserve"> to prevent the destruction of unsold consumer products</t>
    </r>
    <r>
      <rPr>
        <b/>
        <vertAlign val="superscript"/>
        <sz val="12"/>
        <color theme="1"/>
        <rFont val="Calibri"/>
        <family val="2"/>
        <scheme val="minor"/>
      </rPr>
      <t>j</t>
    </r>
  </si>
  <si>
    <t>Monthly Review of stock and managed accordingly via brokers and charities</t>
  </si>
  <si>
    <r>
      <t xml:space="preserve">Measures </t>
    </r>
    <r>
      <rPr>
        <b/>
        <u/>
        <sz val="12"/>
        <color theme="1"/>
        <rFont val="Calibri"/>
        <family val="2"/>
        <scheme val="minor"/>
      </rPr>
      <t>planned</t>
    </r>
    <r>
      <rPr>
        <b/>
        <sz val="12"/>
        <color theme="1"/>
        <rFont val="Calibri"/>
        <family val="2"/>
        <scheme val="minor"/>
      </rPr>
      <t xml:space="preserve"> to prevent the destruction of unsold consumer products</t>
    </r>
    <r>
      <rPr>
        <b/>
        <vertAlign val="superscript"/>
        <sz val="12"/>
        <color theme="1"/>
        <rFont val="Calibri"/>
        <family val="2"/>
        <scheme val="minor"/>
      </rPr>
      <t>k</t>
    </r>
  </si>
  <si>
    <t>Add to the process above internal outlet and internal distribution</t>
  </si>
  <si>
    <t>a) The name of the legal entity shall either be the name of the standalone undertaking or, for a subsidiary, the name of the parent undertaking of a group in the case of a consolidated disclosure.
b) The identifier of the legal entity shall be the European unique identifier (‘EUID’) established by Directive (EU) 2017/1132 of the European Parliament and of the Council3 or, where not available, any another identifier from an officially recognised scheme in the Member State concerned. c) In the case of a consolidated disclosure, the subsidiaries discarding unsold consumer products shall be listed in addition to the parent undertaking. In the case of other groups consisting of independent undertakings and a central organisation supporting the group of independent undertakings with a common brand name, consolidated disclosure may take place on a shared website, provided that the member undertakings are listed.
d) Product categories shall be disclosed using the CN codes in accordance with Article 3.
e) The description shall be established on the basis of the combined nomenclature as set out in Annex I to Regulation (EEC) No 2658/87 or a more detailed description.
f) The total number of units discarded during the disclosure period shall be provided for each product category. The number of units may be estimated on the basis of the accurately determined total weight of units discarded. Multiple items sold together, such as an electric drill with drill bits, cosmetic kits or first aid kits, may be considered as one unit and may, where appropriate, indicate more than one CN code. Where estimates are used, this should be clarified by accompanying the disclosed value with ‘±’.
g) The total weight of units discarded shall be the combined weight of all units discarded during the disclosure period per each product category, measured in kilogrammes. The total weight of units may be estimated on the basis of the accurately determined number of units discarded. Where estimates are used, this should be clarified by accompanying the disclosed value with ‘±’.
h) Reasons for discarding the products shall, where applicable, refer to the reasons listed in delegated acts adopted pursuant to Article 25(5) of Regulation 2024/1781. A more detailed explanation may be added. If units of the same product category are discarded for different reasons, a separate line is necessary for each reason, indicating the number and weight of units for each reason.
i) Waste treatment operations shall indicate the proportion of discarded products delivered to each specific operation. Information on waste treatment shall be retrieved from waste treatment operators that collect unsold consumer products. Where information on the treatment of discarded products cannot be obtained, treatment shall be listed as ‘unknown’. The percentages of disclosed waste treatment operations shall be calculated on the basis of the weight of discarded unsold consumer products. Destruction is the sum of recycling, other recovery and disposal.
j) Measures taken to prevent the destruction of unsold consumer products shall include measures taken in the preceding financial year and must be based, where relevant, on the information on unsold consumer products destroyed in the past.
k) Measures planned to prevent the destruction of unsold consumer products shall include measures for implementation in the future. They shall, in particular, include specific measures necessary to prevent the destruction of the categories of products destroyed in the preceding financial year for the same reasons and describe how the measures are expected to achieve that purpose.</t>
  </si>
  <si>
    <r>
      <t>Name of Legal Entity</t>
    </r>
    <r>
      <rPr>
        <b/>
        <vertAlign val="superscript"/>
        <sz val="11"/>
        <rFont val="Calibri"/>
        <family val="2"/>
        <scheme val="minor"/>
      </rPr>
      <t>a</t>
    </r>
  </si>
  <si>
    <t>RB HYGIENE HOME SAS</t>
  </si>
  <si>
    <t>BE-BCE-0713700165</t>
  </si>
  <si>
    <t xml:space="preserve">                                     Standalone disclosure                        </t>
  </si>
  <si>
    <r>
      <t>Number of units discarded</t>
    </r>
    <r>
      <rPr>
        <b/>
        <vertAlign val="superscript"/>
        <sz val="12"/>
        <color theme="1"/>
        <rFont val="Calibri"/>
        <family val="2"/>
        <scheme val="minor"/>
      </rPr>
      <t>f (EA)</t>
    </r>
  </si>
  <si>
    <t>Salt (including table salt and denatured salt) and pure sodium chloride, whether or not in aqueous solution or containing added anti‑caking or free‑flowing agents; sea water</t>
  </si>
  <si>
    <t>Yes</t>
  </si>
  <si>
    <t>Pre‑shave, shaving or aftershave preparations; personal deodorants; bath preparations; depilatories; and other perfumery, cosmetic or toilet preparations not elsewhere specified or included; prepared room deodorisers, whether or not perfumed or having disinfectant properties</t>
  </si>
  <si>
    <t>Organic surface‑active agents (other than soap); surface‑active preparations, washing preparations (including auxiliary washing preparations) and cleaning preparations, whether or not containing soap, other than those of heading 3401.</t>
  </si>
  <si>
    <t>3406</t>
  </si>
  <si>
    <t>Candles, tapers and the like.</t>
  </si>
  <si>
    <t>a) The name of the legal entity shall either be the name of the standalone undertaking or, for a subsidiary, the name of the parent undertaking of a group in the case of a consolidated disclosure.
b) The identifier of the legal entity shall be the European unique identifier (‘EUID’) established by Directive (EU) 2017/1132 of the European Parliament and of the Council3 or, where not available, any another identifier from an officially recognised scheme in the Member State concerned. c) In the case of a consolidated disclosure, the subsidiaries discarding unsold consumer products shall be listed in addition to the parent undertaking. In the case of other groups consisting of independent undertakings and a central organisation supporting the group of independent undertakings with a common brand name, consolidated disclosure may take place on a shared website, provided that the member undertakings are listed.
d) Product categories shall be disclosed using the CN codes in accordance with Article 3.
e) The description shall be established on the basis of the combined nomenclature as set out inThis Policy Brief examines how the EU can accelerate chemical sector decarbonisation while safeguarding competitiveness through demand-side measures. By taking a value-chain perspective, the Policy Brief puts forward policy recommendations to help accelerate industrial decarbonisation in the chemicals sector while preserving the Union’s industrial base. or a more detailed description.
f) The total number of units discarded during the disclosure period shall be provided for each product category. The number of units may be estimated on the basis of the accurately determined total weight of units discarded. Multiple items sold together, such as an electric drill with drill bits, cosmetic kits or first aid kits, may be considered as one unit and may, where appropriate, indicate more than one CN code. Where estimates are used, this should be clarified by accompanying the disclosed value with ‘±’.
g) The total weight of units discarded shall be the combined weight of all units discarded during the disclosure period per each product category, measured in kilogrammes. The total weight of units may be estimated on the basis of the accurately determined number of units discarded. Where estimates are used, this should be clarified by accompanying the disclosed value with ‘±’.
h) Reasons for discarding the products shall, where applicable, refer to the reasons listed in delegated acts adopted pursuant to Article 25(5) of Regulation 2024/1781. A more detailed explanation may be added. If units of the same product category are discarded for different reasons, a separate line is necessary for each reason, indicating the number and weight of units for each reason.
i) Waste treatment operations shall indicate the proportion of discarded products delivered to each specific operation. Information on waste treatment shall be retrieved from waste treatment operators that collect unsold consumer products. Where information on the treatment of discarded products cannot be obtained, treatment shall be listed as ‘unknown’. The percentages of disclosed waste treatment operations shall be calculated on the basis of the weight of discarded unsold consumer products. Destruction is the sum of recycling, other recovery and disposal.
j) Measures taken to prevent the destruction of unsold consumer products shall include measures taken in the preceding financial year and must be based, where relevant, on the information on unsold consumer products destroyed in the past.
k) Measures planned to prevent the destruction of unsold consumer products shall include measures for implementation in the future. They shall, in particular, include specific measures necessary to prevent the destruction of the categories of products destroyed in the preceding financial year for the same reasons and describe how the measures are expected to achieve that purpose.</t>
  </si>
  <si>
    <t xml:space="preserve">Reckitt Benckiser Kft. </t>
  </si>
  <si>
    <t xml:space="preserve">                  EUID HUOCCSZ.01-09-073850</t>
  </si>
  <si>
    <t xml:space="preserve">                         Other, namely: </t>
  </si>
  <si>
    <t xml:space="preserve">                  Consolidated disclosure including the following subsidiaries or member undertakings: RB (Hygiene Home) Hungary Kft</t>
  </si>
  <si>
    <t>01/01/2025</t>
  </si>
  <si>
    <t>Salts, incl. table salt and denatured salt, and pure sodium chloride, whether or not in aqueous solution or containing added anti-caking or free-flowing agents; sea water</t>
  </si>
  <si>
    <t xml:space="preserve">	
Beauty or make-up preparations and preparations for the care of the skin (other than medicaments), including sunscreen or sun tan preparations; manicure or pedicure preparations</t>
  </si>
  <si>
    <t xml:space="preserve">	
Pre-shave, shaving or after-shave preparations, personal deodorants, bath preparations, depilatories and other perfumery, cosmetic or toilet preparations, not elsewhere specified or included; prepared room deodorizers, whether or not perfumed or having disinfectant properties</t>
  </si>
  <si>
    <t>Soap; organic surface-active products and preparations for use as soap, in the form of bars, cakes, moulded pieces or shapes, whether or not containing soap; organic surface-active products and preparations for washing the skin, in the form of liquid or cream and put up for retail sale, whether or not containing soap; paper, wadding, felt and nonwovens, impregnated, coated or covered with soap or detergent</t>
  </si>
  <si>
    <t>Organic surface-active agents (other than soap); surface-active preparations, washing preparations (including auxiliary washing preparations) and cleaning preparations, whether or not containing soap, other than those of heading 3401</t>
  </si>
  <si>
    <t>Organic surface-active agents (other than soap); surface-active preparations, washing preparations (including auxiliary washing preparations) and cleaning preparations, whether or not containing soap, other than those of heading 3403</t>
  </si>
  <si>
    <t xml:space="preserve">	
Polishes and creams, for footwear, furniture, floors, coachwork, glass or metal, scouring pastes and powders and similar preparations (whether or not in the form of paper, wadding, felt, non-wovens, cellular plastics or cellular rubber, impregnated, coated or covered with such preparations), excluding waxes of heading No 3404</t>
  </si>
  <si>
    <t xml:space="preserve">	
Candles, tapers and the like</t>
  </si>
  <si>
    <t>Prepared binders for foundry moulds or cores; chemical products and preparations for the chemical or allied industries, incl. mixtures of natural products, n.e.s.</t>
  </si>
  <si>
    <t xml:space="preserve">	
Hygienic or pharmaceutical articles (including teats), of vulcanized rubber other than hard rubber, with or without fittings of hard rubber</t>
  </si>
  <si>
    <t>Electromechanical domestic appliances, with self-contained electric motor, other than vacuum cleaners of heading 8508</t>
  </si>
  <si>
    <t>Mechano-therapy appliances; massage apparatus; psychological aptitude-testing apparatus; ozone therapy, oxygen therapy, aerosol therapy, artificial respiration or other therapeutic respiration apparatus</t>
  </si>
  <si>
    <t>RB Health Nordic A/S</t>
  </si>
  <si>
    <t xml:space="preserve">                  EUID  DK61016317</t>
  </si>
  <si>
    <t>Damage caused to products as a result of their handling, or detected after products have been returned</t>
  </si>
  <si>
    <t>RB Hygiene Home Nordic A/S</t>
  </si>
  <si>
    <t xml:space="preserve">                  EUID DK 40131299</t>
  </si>
  <si>
    <t>Packaging included in the weight of units discarded?</t>
  </si>
  <si>
    <t>Reckitt Benckiser Healthcare France</t>
  </si>
  <si>
    <t xml:space="preserve">                  EUID : FR7801.389514555</t>
  </si>
  <si>
    <t xml:space="preserve"> Consolidated disclosure including the following subsidiaries or member undertakings</t>
  </si>
  <si>
    <t>Packaging included in the weight of units discarded? (Yes/no)</t>
  </si>
  <si>
    <t>Reckitt Benckiser France</t>
  </si>
  <si>
    <t xml:space="preserve">                  EUID FR7801.562102558</t>
  </si>
  <si>
    <t>Shaving preparations, incl. pre-shave and aftershave products, personal deodorants, bath and shower preparations, depilatories and other perfumery, toilet or cosmetic preparations, n.e.s.; prepared room deodorisers, whether or not perfumed or having disinfectant properties</t>
  </si>
  <si>
    <t>Organic surface-active agents (excl. soap); surface-active preparations, washing preparations, incl. auxiliary washing preparations, and cleaning preparations, whether or not containing soap (excl. those of heading 3401)</t>
  </si>
  <si>
    <t xml:space="preserve">	
Insecticides, rodenticides, fungicides, herbicides, anti-sprouting products and plant-growth regulators, disinfectants and similar products, put up in forms or packings for retail sale or as preparations or articles (for example, sulphur-treated bands, wicks and candles, and fly-papers</t>
  </si>
  <si>
    <t>6406</t>
  </si>
  <si>
    <t>Parts of footwear (including uppers whether or not attached to soles other than outer soles); removable in-soles, heel cushions and similar articles; gaiters, leggings and similar articles, and parts thereof</t>
  </si>
  <si>
    <t>Electromechanical domestic appliances, with self-contained electric motor; parts thereof (excl. vacuum cleaners, dry and wet vacuum cleaners)</t>
  </si>
  <si>
    <t>8510</t>
  </si>
  <si>
    <t>Shavers and hair clippers, with self-contained electric motor</t>
  </si>
  <si>
    <t>damage caused to products as a result of their handling, or detected after products have been returned, which cannot be repaired in a cost-effective manner</t>
  </si>
  <si>
    <t>9019</t>
  </si>
  <si>
    <t>EU ID FR-7801-843497033</t>
  </si>
  <si>
    <t>2815</t>
  </si>
  <si>
    <t>Sodium hydroxide (caustic soda); potassium hydroxide (caustic potash); peroxides of sodium or potassium.</t>
  </si>
  <si>
    <t>Pre-shave, shaving or aftershave preparations; personal deodorants; bath preparations; depilatories; and other perfumery, cosmetic or toilet preparations, not elsewhere specified or included; prepared room deodorisers, whether or not perfumed or having disinfectant properties.”</t>
  </si>
  <si>
    <t>Soap; organic surface-active products and preparations for use as soap, in the form of bars, cakes, moulded pieces or shapes, whether or not containing soap; organic surface-active products and preparations for washing the skin, in liquid or cream form and put up for retail sale, whether or not containing soap; paper, wadding, felt and nonwovens impregnated, coated or covered with soap or detergent</t>
  </si>
  <si>
    <t>3404</t>
  </si>
  <si>
    <t>Artificial waxes and prepared waxes</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</si>
  <si>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t>
  </si>
  <si>
    <t>3824</t>
  </si>
  <si>
    <t>Prepared binders for foundry moulds or cores; chemical products and preparations of the chemical or allied industries (including those consisting of mixtures of natural products), not elsewhere specified or included</t>
  </si>
  <si>
    <t>Reckitt Benckiser Austria GmbH</t>
  </si>
  <si>
    <t xml:space="preserve">                  EUID ATBRA.117263-000</t>
  </si>
  <si>
    <t>Soap; organic surface-active products and preparations for use as soap,
in the form of bars, cakes, moulded pieces or shapes, whether or not
containing soap; organic surface-active products and preparations for
washing the skin, in the form of liquid or cream and put up for retail
sale, whether or not containing soap; paper, wadding, felt and
nonwovens, impregnated, coated or covered with soap or detergent</t>
  </si>
  <si>
    <t>Organic surface-active agents (other than soap); surface-active
preparations, washing preparations (including auxiliary washing
preparations) and cleaning preparations, whether or not containing
soap, other than those of heading 3401</t>
  </si>
  <si>
    <t>Candles, tapers and the like</t>
  </si>
  <si>
    <t>Prepared binders for foundry moulds or cores; chemical products and preparations of the chemical or allied industries (including those consisting of mixtures of natural products), not elsewhere specified or included; residual products of the chemical or allied industries, not elsewhere specified or included</t>
  </si>
  <si>
    <t>4818</t>
  </si>
  <si>
    <t>Toilet paper and similar paper, cellulose wadding or webs of cellulose
fibres, of a kind used for household or sanitary purposes, in rolls of a
width not exceeding 36 cm, or cut to size or shape; handkerchiefs,
cleansing tissues, towels, tablecloths, serviettes, bedsheets and similar
household, sanitary or hospital articles, articles of apparel and clothing
accessories, of paper pulp, paper, cellulose wadding or webs of
cellulose fibres</t>
  </si>
  <si>
    <t>Electromechanical domestic appliances, with self-contained electric
motor, other than vacuum cleaners of heading 8508</t>
  </si>
  <si>
    <t xml:space="preserve">Mechano-therapy appliances; massage apparatus; psychological aptitude-testing apparatus; ozone therapy, oxygen therapy, aerosol therapy, artificial respiration or other therapeutic respiration apparatus
</t>
  </si>
  <si>
    <t>Reckitt Benckiser Deutschland GmbH</t>
  </si>
  <si>
    <t xml:space="preserve">                  EUID DEB8535.HRB9552</t>
  </si>
  <si>
    <t xml:space="preserve">                  Consolidated disclosure including the following subsidiaries or member undertakings: RB Hygiene Home Deutschland GmbH; Propack Produkte für Haushalt und Körperpflege GmbH; EH Deutschland GmbH</t>
  </si>
  <si>
    <t xml:space="preserve">	
Preparations for oral or dental hygiene, including denture fixative pastes and powders</t>
  </si>
  <si>
    <t xml:space="preserve">Reckitt Benckiser Hellas Healthcare S.A </t>
  </si>
  <si>
    <t xml:space="preserve">                  EUID ELGEMI.000644601000</t>
  </si>
  <si>
    <t>unfitness of products for the purpose for which they are intended, taking into account, where applicable, Union and 
national law and technical standards;</t>
  </si>
  <si>
    <t>8516</t>
  </si>
  <si>
    <t>3926</t>
  </si>
  <si>
    <t>3405</t>
  </si>
  <si>
    <t>Reckitt Benckiser Healthcare (Italia) S.p.A.</t>
  </si>
  <si>
    <t xml:space="preserve">                  EUID ITRI.06325010152</t>
  </si>
  <si>
    <t>3006</t>
  </si>
  <si>
    <t>Pharmaceutical goods specified in note 3 to this chapter</t>
  </si>
  <si>
    <t>Reckitt Benckiser Commercial (Italia) S.r.l</t>
  </si>
  <si>
    <t xml:space="preserve">                  EUID ITRI.08376900968</t>
  </si>
  <si>
    <t>1108</t>
  </si>
  <si>
    <t>Starches; inulin</t>
  </si>
  <si>
    <t xml:space="preserve">	
Insecticides, rodenticides, fungicides, herbicides, anti-sprouting products and plant-growth regulators, disinfectants and similar products, put up in forms or packings for retail sale or as preparations or articles (for example, sulphur-treated bands, wicks and candles, and fly-papers)</t>
  </si>
  <si>
    <t>Toilet paper and similar paper, cellulose wadding or webs of cellulose fibres, of a kind used for household or sanitary purposes, in rolls of a width not exceeding 36 cm, or cut to size or shape; handkerchiefs, cleansing tissues, towels, tablecloths, serviettes, bedsheets and similar household, sanitary or hospital articles, articles of apparel and clothing accessories, of paper pulp, paper, cellulose wadding or webs of cellulose fibres</t>
  </si>
  <si>
    <t>RECKITT BENCKISER (POLAND) S.A.</t>
  </si>
  <si>
    <t xml:space="preserve">                  EUID: PLKRS.0000093441</t>
  </si>
  <si>
    <t>hygienic or pharmaceutical articles of vulcanised rubber</t>
  </si>
  <si>
    <t>insecticides, rodenticides, fungicides, herbicides, disinfectants and similar products, whether or not they are put up for retail sale.</t>
  </si>
  <si>
    <t>cosmetic and make‑up preparations, and skincare products that are not medicines or medical devices.</t>
  </si>
  <si>
    <t>E.H. (Poland) Sp. z o.o.</t>
  </si>
  <si>
    <t xml:space="preserve">                  EUID PLKRS.0001133572</t>
  </si>
  <si>
    <t>Pre-shave, shaving or aftershave preparations, personal deodorants, bath preparations, depilatories and other perfumery, cosmetic or toilet preparations, not elsewhere specified or included; prepared room deodorisers, whether or not perfumed or having disinfectant properties</t>
  </si>
  <si>
    <t xml:space="preserve"> damage caused to products as a result of their handling, or detected after products have been returned</t>
  </si>
  <si>
    <t>Electric instantaneous or storage water heaters and immersion heaters; electric space-heating apparatus and soil-heating apparatus; electrothermic hairdressing apparatus (for example, hairdryers, hair curlers, curling tong heaters) and hand dryers; electric smoothing irons; other electrothermic appliances of a kind used for domestic purposes; electric heating resistors, other than those of heading 8545</t>
  </si>
  <si>
    <t>RB (Hygiene Home) Poland Sp. z o.o.</t>
  </si>
  <si>
    <t xml:space="preserve">                  EUID PLKRS.0000782193</t>
  </si>
  <si>
    <t>Reckitt Benckiser (Portugal) SA</t>
  </si>
  <si>
    <t xml:space="preserve">                  EUID PTIRNMJ.501398031</t>
  </si>
  <si>
    <t>Pre-shave, shaving or aftershave preparations, personal deodorants, bath preparations, depilatories and other perfumery, cosmetic or toilet preparations, not elsewhere specified or included; prepared room deodorisers, whether or not perfumed or having disinfectant properties:</t>
  </si>
  <si>
    <t>Organic surface-active agents (other than soap); surface-active 
preparations, washing preparations (including auxiliary 
washing preparations) and cleaning preparations, whether or 
not containing soap, other than those of heading 3400</t>
  </si>
  <si>
    <t>Organic surface-active agents (other than soap); surface-active 
preparations, washing preparations (including auxiliary 
washing preparations) and cleaning preparations, whether or 
not containing soap, other than those of heading 3401</t>
  </si>
  <si>
    <t>Polishes and creams, for footwear, furniture, floors, 
coachwork, glass or metal, scouring pastes and powders and 
similar preparations (whether or not in the form of paper, 
wadding, felt, nonwovens, cellular plastics or cellular rubber, 
impregnated, coated or covered with such preparations), 
excluding waxes of heading 3404</t>
  </si>
  <si>
    <t>Finishing agents, dye carriers to accelerate the dyeing or fixing 
of dyestuffs and other products and preparations (for example, 
dressings and mordants), of a kind used in the textile, paper, 
leather or like industries, not elsewhere specified or included</t>
  </si>
  <si>
    <t>Prepared binders for foundry moulds or cores; chemical 
products and preparations of the chemical or allied industries 
(including those consisting of mixtures of natural products), 
not elsewhere specified or included</t>
  </si>
  <si>
    <t>Legal Entity</t>
  </si>
  <si>
    <t>Reckitt Benckiser Healthcare SA</t>
  </si>
  <si>
    <t xml:space="preserve">                  EUID ES08005.000422835</t>
  </si>
  <si>
    <t>Legal Entity Name</t>
  </si>
  <si>
    <t>Reckitt Benckiser ESPANA SL</t>
  </si>
  <si>
    <t xml:space="preserve">                  EUID ES08005.000326076</t>
  </si>
  <si>
    <t xml:space="preserve">Organic surface-active agents (other than soap); surface-active prepa_x0002_rations, washing preparations (including auxiliary washing prepara_x0002_tions) and cleaning preparations, whether or not containing soap, other
than those of heading No 3401 </t>
  </si>
  <si>
    <t>±24980</t>
  </si>
  <si>
    <t xml:space="preserve">Yes                   </t>
  </si>
  <si>
    <t>Pre-shave, shaving or after-shave preparations, personal deodorants, bath preparations, depilatories and other perfumery, cosmetic or toilet preparations, not elsewhere specified or included ; prepared room deodorizers, whether or not perfumed or having disinfectant proper_x0002_ties :</t>
  </si>
  <si>
    <t>±46812</t>
  </si>
  <si>
    <t>RB (Hygiene Home) Romania SRL</t>
  </si>
  <si>
    <t xml:space="preserve">                  EUID ROONRC.J2018018312404 </t>
  </si>
  <si>
    <t xml:space="preserve">    Other, namely: 	</t>
  </si>
  <si>
    <t>Reckitt Benckiser (Romania) SRL</t>
  </si>
  <si>
    <t xml:space="preserve">                  EUID ROONRC.J40/2034/2002</t>
  </si>
  <si>
    <t xml:space="preserve">    Other, namely: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</si>
</sst>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1" formatCode="_-* #,##0_-;\-* #,##0_-;_-* &quot;-&quot;_-;_-@_-"/>
    <numFmt numFmtId="43" formatCode="_-* #,##0.00_-;\-* #,##0.00_-;_-* &quot;-&quot;??_-;_-@_-"/>
    <numFmt numFmtId="164" formatCode="0.0%"/>
    <numFmt numFmtId="165" formatCode="0.0"/>
    <numFmt numFmtId="166" formatCode="_-* #,##0_-;\-* #,##0_-;_-* &quot;-&quot;??_-;_-@_-"/>
    <numFmt numFmtId="167" formatCode="_(* #,##0.0_);_(* \(#,##0.0\);_(* &quot;-&quot;?_);_(@_)"/>
  </numFmts>
  <fonts count="74">
    <font>
      <sz val="11"/>
      <color theme="1"/>
      <name val="Calibri"/>
      <family val="2"/>
      <scheme val="minor"/>
    </font>
    <font>
      <sz val="11"/>
      <color theme="1"/>
      <name val="Calibri"/>
      <scheme val="minor"/>
    </font>
    <font>
      <sz val="7.5"/>
      <color theme="1"/>
      <name val="Energy"/>
      <family val="2"/>
    </font>
    <font>
      <sz val="8"/>
      <color theme="1"/>
      <name val="Energy"/>
      <family val="2"/>
    </font>
    <font>
      <b/>
      <sz val="6"/>
      <color rgb="FFFF007F"/>
      <name val="Energy"/>
      <family val="2"/>
    </font>
    <font>
      <b/>
      <sz val="8"/>
      <color rgb="FF000000"/>
      <name val="Energy"/>
      <family val="2"/>
    </font>
    <font>
      <vertAlign val="superscript"/>
      <sz val="8"/>
      <color theme="1"/>
      <name val="Energy"/>
      <family val="2"/>
    </font>
    <font>
      <b/>
      <sz val="8"/>
      <color theme="1"/>
      <name val="Energy"/>
      <family val="2"/>
    </font>
    <font>
      <b/>
      <vertAlign val="superscript"/>
      <sz val="8"/>
      <color rgb="FF000000"/>
      <name val="Energy"/>
      <family val="2"/>
    </font>
    <font>
      <b/>
      <sz val="8"/>
      <color rgb="FFFF0000"/>
      <name val="Energy"/>
      <family val="2"/>
    </font>
    <font>
      <sz val="8"/>
      <color rgb="FFFF0000"/>
      <name val="Energy"/>
      <family val="2"/>
    </font>
    <font>
      <b/>
      <sz val="8"/>
      <color rgb="FFFF007F"/>
      <name val="Energy"/>
      <family val="2"/>
    </font>
    <font>
      <sz val="8"/>
      <name val="Energy"/>
      <family val="2"/>
    </font>
    <font>
      <b/>
      <sz val="8"/>
      <name val="Energy"/>
      <family val="2"/>
    </font>
    <font>
      <vertAlign val="superscript"/>
      <sz val="8"/>
      <name val="Energy"/>
      <family val="2"/>
    </font>
    <font>
      <sz val="8"/>
      <color rgb="FF000000"/>
      <name val="Energy"/>
      <family val="2"/>
    </font>
    <font>
      <b/>
      <sz val="8"/>
      <color rgb="FFFFFFFF"/>
      <name val="Energy"/>
      <family val="2"/>
    </font>
    <font>
      <b/>
      <sz val="8.5"/>
      <color rgb="FFFFFFFF"/>
      <name val="Energy"/>
      <family val="2"/>
    </font>
    <font>
      <sz val="8.5"/>
      <color rgb="FF000000"/>
      <name val="Energy"/>
      <family val="2"/>
    </font>
    <font>
      <b/>
      <sz val="9"/>
      <color rgb="FF000000"/>
      <name val="Energy"/>
      <family val="2"/>
    </font>
    <font>
      <sz val="9"/>
      <color rgb="FF000000"/>
      <name val="Energy"/>
      <family val="2"/>
    </font>
    <font>
      <b/>
      <sz val="10.5"/>
      <color rgb="FF55C3F0"/>
      <name val="Energy"/>
      <family val="2"/>
    </font>
    <font>
      <sz val="10.5"/>
      <color rgb="FF000000"/>
      <name val="Energy"/>
      <family val="2"/>
    </font>
    <font>
      <b/>
      <sz val="10.5"/>
      <color rgb="FF7030A0"/>
      <name val="Energy"/>
      <family val="2"/>
    </font>
    <font>
      <sz val="9"/>
      <color rgb="FF7030A0"/>
      <name val="Energy"/>
      <family val="2"/>
    </font>
    <font>
      <sz val="9"/>
      <color rgb="FF55C3F0"/>
      <name val="Energy"/>
      <family val="2"/>
    </font>
    <font>
      <b/>
      <sz val="10"/>
      <color rgb="FF000000"/>
      <name val="Energy"/>
      <family val="2"/>
    </font>
    <font>
      <b/>
      <sz val="10"/>
      <color theme="1"/>
      <name val="Energy"/>
      <family val="2"/>
    </font>
    <font>
      <b/>
      <sz val="7"/>
      <color rgb="FFFFFFFF"/>
      <name val="Energy"/>
      <family val="2"/>
    </font>
    <font>
      <b/>
      <sz val="7"/>
      <color rgb="FF000000"/>
      <name val="Energy"/>
      <family val="2"/>
    </font>
    <font>
      <b/>
      <sz val="7"/>
      <color theme="1"/>
      <name val="Energy"/>
      <family val="2"/>
    </font>
    <font>
      <sz val="11"/>
      <color theme="1"/>
      <name val="Calibri"/>
      <family val="2"/>
      <scheme val="minor"/>
    </font>
    <font>
      <sz val="8"/>
      <name val="Calibri"/>
      <family val="2"/>
      <scheme val="minor"/>
    </font>
    <font>
      <sz val="11"/>
      <color theme="1"/>
      <name val="Energy"/>
      <family val="2"/>
    </font>
    <font>
      <i/>
      <sz val="8"/>
      <name val="Energy"/>
      <family val="2"/>
    </font>
    <font>
      <sz val="8"/>
      <color theme="1" tint="0.499984740745262"/>
      <name val="Energy"/>
      <family val="2"/>
    </font>
    <font>
      <sz val="11"/>
      <color theme="1" tint="0.499984740745262"/>
      <name val="Energy"/>
      <family val="2"/>
    </font>
    <font>
      <sz val="7"/>
      <color theme="1"/>
      <name val="Energy"/>
      <family val="2"/>
    </font>
    <font>
      <sz val="6"/>
      <color theme="1"/>
      <name val="Energy"/>
      <family val="2"/>
    </font>
    <font>
      <vertAlign val="subscript"/>
      <sz val="8"/>
      <name val="Energy"/>
      <family val="2"/>
    </font>
    <font>
      <b/>
      <sz val="7"/>
      <name val="Energy"/>
      <family val="2"/>
    </font>
    <font>
      <sz val="6"/>
      <color rgb="FF000000"/>
      <name val="Energy"/>
      <family val="2"/>
    </font>
    <font>
      <b/>
      <sz val="11"/>
      <color rgb="FF000000"/>
      <name val="Aptos Narrow"/>
      <family val="2"/>
    </font>
    <font>
      <sz val="11"/>
      <color rgb="FF000000"/>
      <name val="Aptos Narrow"/>
      <family val="2"/>
    </font>
    <font>
      <sz val="11"/>
      <color rgb="FF000000"/>
      <name val="Calibri"/>
      <family val="2"/>
      <scheme val="minor"/>
    </font>
    <font>
      <b/>
      <sz val="8"/>
      <color theme="0"/>
      <name val="Energy"/>
      <family val="2"/>
    </font>
    <font>
      <sz val="12"/>
      <color rgb="FF000000"/>
      <name val="Aptos"/>
      <family val="2"/>
    </font>
    <font>
      <sz val="12"/>
      <color rgb="FF242424"/>
      <name val="Aptos"/>
      <family val="2"/>
    </font>
    <font>
      <b/>
      <i/>
      <sz val="8"/>
      <name val="Energy"/>
      <family val="2"/>
    </font>
    <font>
      <b/>
      <i/>
      <sz val="8"/>
      <name val="Energy"/>
      <family val="2"/>
    </font>
    <font>
      <vertAlign val="superscript"/>
      <sz val="6"/>
      <color theme="1"/>
      <name val="Energy"/>
      <family val="2"/>
    </font>
    <font>
      <sz val="11"/>
      <color rgb="FF006100"/>
      <name val="Aptos Narrow"/>
      <family val="2"/>
    </font>
    <font>
      <b/>
      <sz val="11"/>
      <color theme="1"/>
      <name val="Calibri"/>
      <family val="2"/>
      <scheme val="minor"/>
    </font>
    <font>
      <b/>
      <sz val="10"/>
      <color theme="0"/>
      <name val="Energy"/>
      <family val="2"/>
    </font>
    <font>
      <i/>
      <sz val="11"/>
      <color theme="1"/>
      <name val="Calibri"/>
      <family val="2"/>
      <scheme val="minor"/>
    </font>
    <font>
      <b/>
      <sz val="11"/>
      <name val="Calibri"/>
      <family val="2"/>
      <scheme val="minor"/>
    </font>
    <font>
      <sz val="11"/>
      <name val="Calibri"/>
      <family val="2"/>
      <scheme val="minor"/>
    </font>
    <font>
      <b/>
      <vertAlign val="superscript"/>
      <sz val="11"/>
      <name val="Calibri"/>
      <family val="2"/>
      <scheme val="minor"/>
    </font>
    <font>
      <b/>
      <vertAlign val="superscript"/>
      <sz val="11"/>
      <color theme="1"/>
      <name val="Calibri"/>
      <family val="2"/>
      <scheme val="minor"/>
    </font>
    <font>
      <b/>
      <sz val="12"/>
      <color theme="1"/>
      <name val="Calibri"/>
      <family val="2"/>
      <scheme val="minor"/>
    </font>
    <font>
      <b/>
      <vertAlign val="superscript"/>
      <sz val="12"/>
      <color theme="1"/>
      <name val="Calibri"/>
      <family val="2"/>
      <scheme val="minor"/>
    </font>
    <font>
      <b/>
      <sz val="12"/>
      <name val="Calibri"/>
      <family val="2"/>
      <scheme val="minor"/>
    </font>
    <font>
      <b/>
      <u/>
      <sz val="12"/>
      <color theme="1"/>
      <name val="Calibri"/>
      <family val="2"/>
      <scheme val="minor"/>
    </font>
    <font>
      <b/>
      <sz val="11"/>
      <color theme="1"/>
      <name val="Calibri"/>
      <family val="2"/>
      <charset val="238"/>
      <scheme val="minor"/>
    </font>
    <font>
      <sz val="11"/>
      <color theme="1"/>
      <name val="Calibri"/>
      <family val="2"/>
      <charset val="238"/>
      <scheme val="minor"/>
    </font>
    <font>
      <sz val="11"/>
      <color rgb="FF000000"/>
      <name val="Calibri"/>
      <family val="2"/>
    </font>
    <font>
      <sz val="10"/>
      <color theme="1"/>
      <name val="Arial"/>
      <family val="2"/>
    </font>
    <font>
      <sz val="11"/>
      <color theme="1"/>
      <name val="Aptos Narrow"/>
      <family val="2"/>
    </font>
    <font>
      <b/>
      <vertAlign val="superscript"/>
      <sz val="8"/>
      <name val="Energy"/>
      <family val="2"/>
    </font>
    <font>
      <b/>
      <sz val="11"/>
      <color theme="1"/>
      <name val="Energy"/>
      <family val="2"/>
    </font>
    <font>
      <b/>
      <sz val="11"/>
      <color rgb="FF000000"/>
      <name val="Calibri"/>
      <family val="2"/>
      <scheme val="minor"/>
    </font>
    <font>
      <sz val="8"/>
      <color theme="1"/>
      <name val="Calibri"/>
      <family val="2"/>
      <scheme val="minor"/>
    </font>
    <font>
      <sz val="8"/>
      <color rgb="FF000000"/>
      <name val="Energy"/>
    </font>
    <font>
      <vertAlign val="subscript"/>
      <sz val="8"/>
      <color rgb="FF000000"/>
      <name val="Energy"/>
    </font>
  </fonts>
  <fills count="18">
    <fill>
      <patternFill patternType="none"/>
    </fill>
    <fill>
      <patternFill patternType="gray125"/>
    </fill>
    <fill>
      <patternFill patternType="solid">
        <fgColor theme="0" tint="-0.14999847407452621"/>
        <bgColor indexed="64"/>
      </patternFill>
    </fill>
    <fill>
      <patternFill patternType="solid">
        <fgColor rgb="FFF5F6F8"/>
        <bgColor indexed="64"/>
      </patternFill>
    </fill>
    <fill>
      <patternFill patternType="solid">
        <fgColor rgb="FFFFFFFF"/>
        <bgColor indexed="64"/>
      </patternFill>
    </fill>
    <fill>
      <patternFill patternType="solid">
        <fgColor rgb="FFFF007F"/>
        <bgColor indexed="64"/>
      </patternFill>
    </fill>
    <fill>
      <patternFill patternType="solid">
        <fgColor rgb="FFFFE5F2"/>
        <bgColor indexed="64"/>
      </patternFill>
    </fill>
    <fill>
      <patternFill patternType="solid">
        <fgColor theme="0" tint="-4.9989318521683403E-2"/>
        <bgColor indexed="64"/>
      </patternFill>
    </fill>
    <fill>
      <patternFill patternType="solid">
        <fgColor rgb="FFDDDDDD"/>
        <bgColor indexed="64"/>
      </patternFill>
    </fill>
    <fill>
      <patternFill patternType="lightUp"/>
    </fill>
    <fill>
      <patternFill patternType="solid">
        <fgColor rgb="FFFFFF00"/>
        <bgColor indexed="64"/>
      </patternFill>
    </fill>
    <fill>
      <patternFill patternType="solid">
        <fgColor theme="0"/>
        <bgColor indexed="64"/>
      </patternFill>
    </fill>
    <fill>
      <patternFill patternType="solid">
        <fgColor theme="2" tint="-9.9978637043366805E-2"/>
        <bgColor indexed="64"/>
      </patternFill>
    </fill>
    <fill>
      <patternFill patternType="solid">
        <fgColor rgb="FFDDDDDD"/>
        <bgColor rgb="FF000000"/>
      </patternFill>
    </fill>
    <fill>
      <patternFill patternType="solid">
        <fgColor rgb="FFFF3399"/>
        <bgColor indexed="64"/>
      </patternFill>
    </fill>
    <fill>
      <patternFill patternType="solid">
        <fgColor theme="2"/>
        <bgColor indexed="64"/>
      </patternFill>
    </fill>
    <fill>
      <patternFill patternType="solid">
        <fgColor rgb="FFD0D0D0"/>
        <bgColor rgb="FF000000"/>
      </patternFill>
    </fill>
    <fill>
      <patternFill patternType="solid">
        <fgColor rgb="FFFF007F"/>
        <bgColor rgb="FF000000"/>
      </patternFill>
    </fill>
  </fills>
  <borders count="72">
    <border>
      <left/>
      <right/>
      <top/>
      <bottom/>
      <diagonal/>
    </border>
    <border>
      <left/>
      <right/>
      <top/>
      <bottom style="medium">
        <color rgb="FF000000"/>
      </bottom>
      <diagonal/>
    </border>
    <border>
      <left/>
      <right/>
      <top style="medium">
        <color rgb="FFFF007F"/>
      </top>
      <bottom/>
      <diagonal/>
    </border>
    <border>
      <left/>
      <right/>
      <top/>
      <bottom style="medium">
        <color rgb="FFFF007F"/>
      </bottom>
      <diagonal/>
    </border>
    <border>
      <left/>
      <right/>
      <top style="medium">
        <color rgb="FF000000"/>
      </top>
      <bottom style="medium">
        <color rgb="FF000000"/>
      </bottom>
      <diagonal/>
    </border>
    <border>
      <left style="medium">
        <color rgb="FFD9DEE2"/>
      </left>
      <right/>
      <top/>
      <bottom style="medium">
        <color rgb="FFFF007F"/>
      </bottom>
      <diagonal/>
    </border>
    <border>
      <left/>
      <right style="medium">
        <color rgb="FFD9DEE2"/>
      </right>
      <top/>
      <bottom style="medium">
        <color rgb="FFFF007F"/>
      </bottom>
      <diagonal/>
    </border>
    <border>
      <left/>
      <right style="medium">
        <color rgb="FFD9DEE2"/>
      </right>
      <top/>
      <bottom/>
      <diagonal/>
    </border>
    <border>
      <left/>
      <right/>
      <top style="medium">
        <color rgb="FF000000"/>
      </top>
      <bottom/>
      <diagonal/>
    </border>
    <border>
      <left style="medium">
        <color rgb="FFFFFFFF"/>
      </left>
      <right style="medium">
        <color rgb="FFFFFFFF"/>
      </right>
      <top/>
      <bottom/>
      <diagonal/>
    </border>
    <border>
      <left style="medium">
        <color rgb="FFFFFFFF"/>
      </left>
      <right style="medium">
        <color rgb="FFFFFFFF"/>
      </right>
      <top style="thin">
        <color rgb="FF000000"/>
      </top>
      <bottom/>
      <diagonal/>
    </border>
    <border>
      <left style="medium">
        <color rgb="FFFFFFFF"/>
      </left>
      <right/>
      <top/>
      <bottom/>
      <diagonal/>
    </border>
    <border>
      <left style="medium">
        <color rgb="FFBFBFBF"/>
      </left>
      <right style="medium">
        <color rgb="FFFF007F"/>
      </right>
      <top style="medium">
        <color rgb="FFFF007F"/>
      </top>
      <bottom/>
      <diagonal/>
    </border>
    <border>
      <left style="medium">
        <color rgb="FFFF007F"/>
      </left>
      <right style="medium">
        <color rgb="FFD9D9D9"/>
      </right>
      <top style="medium">
        <color rgb="FFFF007F"/>
      </top>
      <bottom/>
      <diagonal/>
    </border>
    <border>
      <left style="medium">
        <color rgb="FFD9D9D9"/>
      </left>
      <right style="medium">
        <color rgb="FFFF007F"/>
      </right>
      <top style="medium">
        <color rgb="FFFF007F"/>
      </top>
      <bottom/>
      <diagonal/>
    </border>
    <border>
      <left style="medium">
        <color rgb="FFFF007F"/>
      </left>
      <right style="medium">
        <color rgb="FFBFBFBF"/>
      </right>
      <top style="medium">
        <color rgb="FFFF007F"/>
      </top>
      <bottom/>
      <diagonal/>
    </border>
    <border>
      <left style="medium">
        <color rgb="FFBFBFBF"/>
      </left>
      <right style="medium">
        <color rgb="FFBFBFBF"/>
      </right>
      <top style="medium">
        <color rgb="FFFF007F"/>
      </top>
      <bottom/>
      <diagonal/>
    </border>
    <border>
      <left style="medium">
        <color rgb="FFBFBFBF"/>
      </left>
      <right style="medium">
        <color rgb="FFFF007F"/>
      </right>
      <top style="medium">
        <color rgb="FFBFBFBF"/>
      </top>
      <bottom/>
      <diagonal/>
    </border>
    <border>
      <left style="medium">
        <color rgb="FFFF007F"/>
      </left>
      <right style="medium">
        <color rgb="FFD9D9D9"/>
      </right>
      <top style="medium">
        <color rgb="FFD9D9D9"/>
      </top>
      <bottom/>
      <diagonal/>
    </border>
    <border>
      <left style="medium">
        <color rgb="FFD9D9D9"/>
      </left>
      <right style="medium">
        <color rgb="FFFF007F"/>
      </right>
      <top style="medium">
        <color rgb="FFD9D9D9"/>
      </top>
      <bottom/>
      <diagonal/>
    </border>
    <border>
      <left style="medium">
        <color rgb="FFFF007F"/>
      </left>
      <right style="medium">
        <color rgb="FFBFBFBF"/>
      </right>
      <top style="medium">
        <color rgb="FFBFBFBF"/>
      </top>
      <bottom/>
      <diagonal/>
    </border>
    <border>
      <left style="medium">
        <color rgb="FFBFBFBF"/>
      </left>
      <right style="medium">
        <color rgb="FFBFBFBF"/>
      </right>
      <top style="medium">
        <color rgb="FFBFBFBF"/>
      </top>
      <bottom/>
      <diagonal/>
    </border>
    <border>
      <left style="medium">
        <color rgb="FFFFFFFF"/>
      </left>
      <right/>
      <top style="thin">
        <color rgb="FF000000"/>
      </top>
      <bottom/>
      <diagonal/>
    </border>
    <border>
      <left/>
      <right style="medium">
        <color rgb="FFFFFFFF"/>
      </right>
      <top style="thin">
        <color rgb="FF000000"/>
      </top>
      <bottom/>
      <diagonal/>
    </border>
    <border>
      <left/>
      <right/>
      <top style="thin">
        <color rgb="FF000000"/>
      </top>
      <bottom/>
      <diagonal/>
    </border>
    <border>
      <left/>
      <right/>
      <top/>
      <bottom style="thin">
        <color indexed="64"/>
      </bottom>
      <diagonal/>
    </border>
    <border>
      <left/>
      <right style="medium">
        <color rgb="FFFFFFFF"/>
      </right>
      <top/>
      <bottom/>
      <diagonal/>
    </border>
    <border>
      <left/>
      <right style="medium">
        <color rgb="FFBFBFBF"/>
      </right>
      <top style="medium">
        <color rgb="FFFF007F"/>
      </top>
      <bottom/>
      <diagonal/>
    </border>
    <border>
      <left/>
      <right style="medium">
        <color rgb="FFBFBFBF"/>
      </right>
      <top style="medium">
        <color rgb="FFFFFFFF"/>
      </top>
      <bottom/>
      <diagonal/>
    </border>
    <border>
      <left style="medium">
        <color rgb="FFBFBFBF"/>
      </left>
      <right/>
      <top style="medium">
        <color rgb="FFFF007F"/>
      </top>
      <bottom/>
      <diagonal/>
    </border>
    <border>
      <left style="medium">
        <color rgb="FFBFBFBF"/>
      </left>
      <right/>
      <top style="medium">
        <color rgb="FFBFBFBF"/>
      </top>
      <bottom/>
      <diagonal/>
    </border>
    <border>
      <left/>
      <right style="medium">
        <color rgb="FFBFBFBF"/>
      </right>
      <top style="medium">
        <color rgb="FFFFFFFF"/>
      </top>
      <bottom style="thin">
        <color indexed="64"/>
      </bottom>
      <diagonal/>
    </border>
    <border>
      <left style="medium">
        <color rgb="FFBFBFBF"/>
      </left>
      <right style="medium">
        <color rgb="FFFF007F"/>
      </right>
      <top style="medium">
        <color rgb="FFBFBFBF"/>
      </top>
      <bottom style="thin">
        <color indexed="64"/>
      </bottom>
      <diagonal/>
    </border>
    <border>
      <left style="medium">
        <color rgb="FFFF007F"/>
      </left>
      <right style="medium">
        <color rgb="FFD9D9D9"/>
      </right>
      <top style="medium">
        <color rgb="FFD9D9D9"/>
      </top>
      <bottom style="thin">
        <color indexed="64"/>
      </bottom>
      <diagonal/>
    </border>
    <border>
      <left style="medium">
        <color rgb="FFD9D9D9"/>
      </left>
      <right style="medium">
        <color rgb="FFFF007F"/>
      </right>
      <top style="medium">
        <color rgb="FFD9D9D9"/>
      </top>
      <bottom style="thin">
        <color indexed="64"/>
      </bottom>
      <diagonal/>
    </border>
    <border>
      <left style="medium">
        <color rgb="FFFF007F"/>
      </left>
      <right style="medium">
        <color rgb="FFBFBFBF"/>
      </right>
      <top style="medium">
        <color rgb="FFBFBFBF"/>
      </top>
      <bottom style="thin">
        <color indexed="64"/>
      </bottom>
      <diagonal/>
    </border>
    <border>
      <left style="medium">
        <color rgb="FFBFBFBF"/>
      </left>
      <right style="medium">
        <color rgb="FFBFBFBF"/>
      </right>
      <top style="medium">
        <color rgb="FFBFBFBF"/>
      </top>
      <bottom style="thin">
        <color indexed="64"/>
      </bottom>
      <diagonal/>
    </border>
    <border>
      <left style="medium">
        <color rgb="FFBFBFBF"/>
      </left>
      <right/>
      <top style="medium">
        <color rgb="FFBFBFBF"/>
      </top>
      <bottom style="thin">
        <color indexed="64"/>
      </bottom>
      <diagonal/>
    </border>
    <border>
      <left/>
      <right/>
      <top/>
      <bottom style="medium">
        <color indexed="64"/>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medium">
        <color rgb="FFD9D9D9"/>
      </top>
      <bottom/>
      <diagonal/>
    </border>
    <border>
      <left style="medium">
        <color rgb="FFD9DEE2"/>
      </left>
      <right/>
      <top/>
      <bottom/>
      <diagonal/>
    </border>
    <border>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top/>
      <bottom style="thin">
        <color rgb="FFFF007F"/>
      </bottom>
      <diagonal/>
    </border>
    <border>
      <left/>
      <right/>
      <top style="thin">
        <color rgb="FFFF007F"/>
      </top>
      <bottom/>
      <diagonal/>
    </border>
    <border>
      <left style="medium">
        <color rgb="FFFF007F"/>
      </left>
      <right/>
      <top style="medium">
        <color rgb="FFFF007F"/>
      </top>
      <bottom/>
      <diagonal/>
    </border>
    <border>
      <left/>
      <right style="medium">
        <color rgb="FFFF007F"/>
      </right>
      <top style="medium">
        <color rgb="FFFF007F"/>
      </top>
      <bottom/>
      <diagonal/>
    </border>
    <border>
      <left style="medium">
        <color rgb="FFFF007F"/>
      </left>
      <right/>
      <top/>
      <bottom/>
      <diagonal/>
    </border>
    <border>
      <left/>
      <right style="medium">
        <color rgb="FFFF007F"/>
      </right>
      <top/>
      <bottom/>
      <diagonal/>
    </border>
    <border>
      <left style="medium">
        <color rgb="FFFF007F"/>
      </left>
      <right/>
      <top/>
      <bottom style="medium">
        <color rgb="FFFF007F"/>
      </bottom>
      <diagonal/>
    </border>
    <border>
      <left/>
      <right style="medium">
        <color rgb="FFFF007F"/>
      </right>
      <top/>
      <bottom style="medium">
        <color rgb="FFFF007F"/>
      </bottom>
      <diagonal/>
    </border>
    <border>
      <left style="thin">
        <color indexed="64"/>
      </left>
      <right/>
      <top style="medium">
        <color rgb="FFFF007F"/>
      </top>
      <bottom/>
      <diagonal/>
    </border>
    <border>
      <left style="thin">
        <color indexed="64"/>
      </left>
      <right/>
      <top/>
      <bottom style="medium">
        <color rgb="FFFF007F"/>
      </bottom>
      <diagonal/>
    </border>
    <border>
      <left/>
      <right/>
      <top/>
      <bottom style="thin">
        <color rgb="FF000000"/>
      </bottom>
      <diagonal/>
    </border>
    <border>
      <left/>
      <right style="thin">
        <color indexed="64"/>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bottom/>
      <diagonal/>
    </border>
  </borders>
  <cellStyleXfs count="4">
    <xf numFmtId="0" fontId="0" fillId="0" borderId="0"/>
    <xf numFmtId="9" fontId="31" fillId="0" borderId="0" applyFont="0" applyFill="0" applyBorder="0" applyAlignment="0" applyProtection="0"/>
    <xf numFmtId="43" fontId="31" fillId="0" borderId="0" applyFont="0" applyFill="0" applyBorder="0" applyAlignment="0" applyProtection="0"/>
    <xf numFmtId="0" fontId="44" fillId="0" borderId="0"/>
  </cellStyleXfs>
  <cellXfs count="615">
    <xf numFmtId="0" fontId="0" fillId="0" borderId="0" xfId="0"/>
    <xf numFmtId="0" fontId="3" fillId="0" borderId="0" xfId="0" applyFont="1" applyAlignment="1">
      <alignment vertical="center"/>
    </xf>
    <xf numFmtId="0" fontId="3" fillId="0" borderId="0" xfId="0" applyFont="1"/>
    <xf numFmtId="0" fontId="5" fillId="3" borderId="4" xfId="0" applyFont="1" applyFill="1" applyBorder="1" applyAlignment="1">
      <alignment vertical="center" wrapText="1"/>
    </xf>
    <xf numFmtId="0" fontId="3" fillId="0" borderId="3" xfId="0" applyFont="1" applyBorder="1" applyAlignment="1">
      <alignment vertical="center" wrapText="1"/>
    </xf>
    <xf numFmtId="0" fontId="7" fillId="0" borderId="0" xfId="0" applyFont="1"/>
    <xf numFmtId="9" fontId="3" fillId="0" borderId="0" xfId="0" applyNumberFormat="1" applyFont="1"/>
    <xf numFmtId="0" fontId="3" fillId="0" borderId="0" xfId="0" applyFont="1" applyAlignment="1">
      <alignment horizontal="right"/>
    </xf>
    <xf numFmtId="0" fontId="3" fillId="0" borderId="5" xfId="0" applyFont="1" applyBorder="1" applyAlignment="1">
      <alignment vertical="center" wrapText="1"/>
    </xf>
    <xf numFmtId="0" fontId="3" fillId="0" borderId="0" xfId="0" applyFont="1" applyAlignment="1">
      <alignment vertical="center" wrapText="1"/>
    </xf>
    <xf numFmtId="0" fontId="5" fillId="3" borderId="1" xfId="0" applyFont="1" applyFill="1" applyBorder="1" applyAlignment="1">
      <alignment vertical="center" wrapText="1"/>
    </xf>
    <xf numFmtId="9" fontId="3" fillId="0" borderId="0" xfId="0" applyNumberFormat="1" applyFont="1" applyAlignment="1">
      <alignment horizontal="right"/>
    </xf>
    <xf numFmtId="0" fontId="12" fillId="0" borderId="3" xfId="0" applyFont="1" applyBorder="1" applyAlignment="1">
      <alignment vertical="center" wrapText="1"/>
    </xf>
    <xf numFmtId="0" fontId="15" fillId="0" borderId="0" xfId="0" applyFont="1"/>
    <xf numFmtId="0" fontId="26" fillId="0" borderId="0" xfId="0" applyFont="1"/>
    <xf numFmtId="0" fontId="27" fillId="0" borderId="0" xfId="0" applyFont="1"/>
    <xf numFmtId="0" fontId="17" fillId="5" borderId="10" xfId="0" applyFont="1" applyFill="1" applyBorder="1" applyAlignment="1">
      <alignment horizontal="center" vertical="center" wrapText="1"/>
    </xf>
    <xf numFmtId="0" fontId="29" fillId="6" borderId="9" xfId="0" applyFont="1" applyFill="1" applyBorder="1" applyAlignment="1">
      <alignment horizontal="center" vertical="center" wrapText="1"/>
    </xf>
    <xf numFmtId="0" fontId="30" fillId="0" borderId="0" xfId="0" applyFont="1"/>
    <xf numFmtId="0" fontId="12" fillId="0" borderId="0" xfId="0" applyFont="1" applyAlignment="1">
      <alignment vertical="center" wrapText="1"/>
    </xf>
    <xf numFmtId="0" fontId="12" fillId="0" borderId="0" xfId="0" applyFont="1" applyAlignment="1">
      <alignment wrapText="1"/>
    </xf>
    <xf numFmtId="0" fontId="20" fillId="4" borderId="21" xfId="0" applyFont="1" applyFill="1" applyBorder="1" applyAlignment="1">
      <alignment horizontal="center" vertical="center" wrapText="1"/>
    </xf>
    <xf numFmtId="0" fontId="19" fillId="4" borderId="17" xfId="0" applyFont="1" applyFill="1" applyBorder="1" applyAlignment="1">
      <alignment horizontal="center" vertical="center" wrapText="1"/>
    </xf>
    <xf numFmtId="0" fontId="19" fillId="4" borderId="20" xfId="0" applyFont="1" applyFill="1" applyBorder="1" applyAlignment="1">
      <alignment horizontal="center" vertical="center" wrapText="1"/>
    </xf>
    <xf numFmtId="0" fontId="19" fillId="4" borderId="21" xfId="0" applyFont="1" applyFill="1" applyBorder="1" applyAlignment="1">
      <alignment horizontal="center" vertical="center" wrapText="1"/>
    </xf>
    <xf numFmtId="0" fontId="20" fillId="4" borderId="17" xfId="0" applyFont="1" applyFill="1" applyBorder="1" applyAlignment="1">
      <alignment horizontal="center" vertical="center" wrapText="1"/>
    </xf>
    <xf numFmtId="0" fontId="21" fillId="7" borderId="18" xfId="0" applyFont="1" applyFill="1" applyBorder="1" applyAlignment="1">
      <alignment horizontal="center" vertical="center" wrapText="1"/>
    </xf>
    <xf numFmtId="0" fontId="21" fillId="7" borderId="19" xfId="0" applyFont="1" applyFill="1" applyBorder="1" applyAlignment="1">
      <alignment horizontal="center" vertical="center" wrapText="1"/>
    </xf>
    <xf numFmtId="0" fontId="24" fillId="4" borderId="20" xfId="0" applyFont="1" applyFill="1" applyBorder="1" applyAlignment="1">
      <alignment horizontal="center" vertical="center" wrapText="1"/>
    </xf>
    <xf numFmtId="0" fontId="24" fillId="4" borderId="21" xfId="0" applyFont="1" applyFill="1" applyBorder="1" applyAlignment="1">
      <alignment horizontal="center" vertical="center" wrapText="1"/>
    </xf>
    <xf numFmtId="0" fontId="20" fillId="4" borderId="20" xfId="0" applyFont="1" applyFill="1" applyBorder="1" applyAlignment="1">
      <alignment horizontal="center" vertical="center" wrapText="1"/>
    </xf>
    <xf numFmtId="0" fontId="23" fillId="7" borderId="18" xfId="0" applyFont="1" applyFill="1" applyBorder="1" applyAlignment="1">
      <alignment horizontal="center" vertical="center" wrapText="1"/>
    </xf>
    <xf numFmtId="0" fontId="25" fillId="4" borderId="21" xfId="0" applyFont="1" applyFill="1" applyBorder="1" applyAlignment="1">
      <alignment horizontal="center" vertical="center" wrapText="1"/>
    </xf>
    <xf numFmtId="0" fontId="23" fillId="7" borderId="19" xfId="0" applyFont="1" applyFill="1" applyBorder="1" applyAlignment="1">
      <alignment horizontal="center" vertical="center" wrapText="1"/>
    </xf>
    <xf numFmtId="0" fontId="25" fillId="4" borderId="20" xfId="0" applyFont="1" applyFill="1" applyBorder="1" applyAlignment="1">
      <alignment horizontal="center" vertical="center" wrapText="1"/>
    </xf>
    <xf numFmtId="0" fontId="20" fillId="4" borderId="16" xfId="0" applyFont="1" applyFill="1" applyBorder="1" applyAlignment="1">
      <alignment horizontal="center" vertical="center" wrapText="1"/>
    </xf>
    <xf numFmtId="0" fontId="19" fillId="4" borderId="12" xfId="0" applyFont="1" applyFill="1" applyBorder="1" applyAlignment="1">
      <alignment horizontal="center" vertical="center" wrapText="1"/>
    </xf>
    <xf numFmtId="0" fontId="19" fillId="4" borderId="15" xfId="0" applyFont="1" applyFill="1" applyBorder="1" applyAlignment="1">
      <alignment horizontal="center" vertical="center" wrapText="1"/>
    </xf>
    <xf numFmtId="0" fontId="21" fillId="7" borderId="13" xfId="0" applyFont="1" applyFill="1" applyBorder="1" applyAlignment="1">
      <alignment horizontal="center" vertical="center" wrapText="1"/>
    </xf>
    <xf numFmtId="0" fontId="21" fillId="7" borderId="14" xfId="0" applyFont="1" applyFill="1" applyBorder="1" applyAlignment="1">
      <alignment horizontal="center" vertical="center" wrapText="1"/>
    </xf>
    <xf numFmtId="0" fontId="24" fillId="4" borderId="15" xfId="0" applyFont="1" applyFill="1" applyBorder="1" applyAlignment="1">
      <alignment horizontal="center" vertical="center" wrapText="1"/>
    </xf>
    <xf numFmtId="0" fontId="24" fillId="4" borderId="16" xfId="0" applyFont="1" applyFill="1" applyBorder="1" applyAlignment="1">
      <alignment horizontal="center" vertical="center" wrapText="1"/>
    </xf>
    <xf numFmtId="0" fontId="16" fillId="5" borderId="23" xfId="0" applyFont="1" applyFill="1" applyBorder="1" applyAlignment="1">
      <alignment horizontal="left" vertical="center"/>
    </xf>
    <xf numFmtId="0" fontId="28" fillId="6" borderId="26" xfId="0" applyFont="1" applyFill="1" applyBorder="1" applyAlignment="1">
      <alignment horizontal="left" vertical="center"/>
    </xf>
    <xf numFmtId="0" fontId="29" fillId="6" borderId="11" xfId="0" applyFont="1" applyFill="1" applyBorder="1" applyAlignment="1">
      <alignment horizontal="center" vertical="center" wrapText="1"/>
    </xf>
    <xf numFmtId="0" fontId="5" fillId="2" borderId="28" xfId="0" applyFont="1" applyFill="1" applyBorder="1" applyAlignment="1">
      <alignment horizontal="left" vertical="center"/>
    </xf>
    <xf numFmtId="0" fontId="19" fillId="4" borderId="30" xfId="0" applyFont="1" applyFill="1" applyBorder="1" applyAlignment="1">
      <alignment horizontal="center" vertical="center" wrapText="1"/>
    </xf>
    <xf numFmtId="0" fontId="20" fillId="4" borderId="30" xfId="0" applyFont="1" applyFill="1" applyBorder="1" applyAlignment="1">
      <alignment horizontal="center" vertical="center" wrapText="1"/>
    </xf>
    <xf numFmtId="0" fontId="5" fillId="2" borderId="27" xfId="0" applyFont="1" applyFill="1" applyBorder="1" applyAlignment="1">
      <alignment horizontal="left" vertical="center"/>
    </xf>
    <xf numFmtId="0" fontId="20" fillId="4" borderId="29" xfId="0" applyFont="1" applyFill="1" applyBorder="1" applyAlignment="1">
      <alignment horizontal="center" vertical="center" wrapText="1"/>
    </xf>
    <xf numFmtId="0" fontId="5" fillId="2" borderId="31" xfId="0" applyFont="1" applyFill="1" applyBorder="1" applyAlignment="1">
      <alignment horizontal="left" vertical="center"/>
    </xf>
    <xf numFmtId="0" fontId="19" fillId="4" borderId="32" xfId="0" applyFont="1" applyFill="1" applyBorder="1" applyAlignment="1">
      <alignment horizontal="center" vertical="center" wrapText="1"/>
    </xf>
    <xf numFmtId="0" fontId="21" fillId="7" borderId="33" xfId="0" applyFont="1" applyFill="1" applyBorder="1" applyAlignment="1">
      <alignment horizontal="center" vertical="center" wrapText="1"/>
    </xf>
    <xf numFmtId="0" fontId="21" fillId="7" borderId="34" xfId="0" applyFont="1" applyFill="1" applyBorder="1" applyAlignment="1">
      <alignment horizontal="center" vertical="center" wrapText="1"/>
    </xf>
    <xf numFmtId="0" fontId="24" fillId="4" borderId="35" xfId="0" applyFont="1" applyFill="1" applyBorder="1" applyAlignment="1">
      <alignment horizontal="center" vertical="center" wrapText="1"/>
    </xf>
    <xf numFmtId="0" fontId="24" fillId="4" borderId="36" xfId="0" applyFont="1" applyFill="1" applyBorder="1" applyAlignment="1">
      <alignment horizontal="center" vertical="center" wrapText="1"/>
    </xf>
    <xf numFmtId="0" fontId="20" fillId="4" borderId="36" xfId="0" applyFont="1" applyFill="1" applyBorder="1" applyAlignment="1">
      <alignment horizontal="center" vertical="center" wrapText="1"/>
    </xf>
    <xf numFmtId="0" fontId="19" fillId="4" borderId="35" xfId="0" applyFont="1" applyFill="1" applyBorder="1" applyAlignment="1">
      <alignment horizontal="center" vertical="center" wrapText="1"/>
    </xf>
    <xf numFmtId="0" fontId="20" fillId="4" borderId="37" xfId="0" applyFont="1" applyFill="1" applyBorder="1" applyAlignment="1">
      <alignment horizontal="center" vertical="center" wrapText="1"/>
    </xf>
    <xf numFmtId="0" fontId="7" fillId="0" borderId="0" xfId="0" applyFont="1" applyAlignment="1">
      <alignment vertical="center"/>
    </xf>
    <xf numFmtId="0" fontId="10" fillId="0" borderId="0" xfId="0" applyFont="1" applyAlignment="1">
      <alignment horizontal="right"/>
    </xf>
    <xf numFmtId="0" fontId="12" fillId="0" borderId="0" xfId="0" applyFont="1" applyAlignment="1">
      <alignment horizontal="right" wrapText="1"/>
    </xf>
    <xf numFmtId="0" fontId="33" fillId="0" borderId="0" xfId="0" applyFont="1"/>
    <xf numFmtId="0" fontId="12" fillId="0" borderId="0" xfId="0" applyFont="1"/>
    <xf numFmtId="0" fontId="12" fillId="0" borderId="0" xfId="0" applyFont="1" applyAlignment="1">
      <alignment vertical="center"/>
    </xf>
    <xf numFmtId="0" fontId="13" fillId="0" borderId="0" xfId="0" applyFont="1" applyAlignment="1">
      <alignment horizontal="right"/>
    </xf>
    <xf numFmtId="0" fontId="12" fillId="0" borderId="0" xfId="0" applyFont="1" applyAlignment="1">
      <alignment horizontal="right"/>
    </xf>
    <xf numFmtId="0" fontId="13" fillId="0" borderId="0" xfId="0" applyFont="1"/>
    <xf numFmtId="9" fontId="12" fillId="0" borderId="0" xfId="0" applyNumberFormat="1" applyFont="1" applyAlignment="1">
      <alignment horizontal="right"/>
    </xf>
    <xf numFmtId="0" fontId="35" fillId="0" borderId="0" xfId="0" applyFont="1" applyAlignment="1">
      <alignment horizontal="right"/>
    </xf>
    <xf numFmtId="0" fontId="36" fillId="0" borderId="0" xfId="0" applyFont="1"/>
    <xf numFmtId="0" fontId="3" fillId="0" borderId="0" xfId="0" applyFont="1" applyAlignment="1">
      <alignment horizontal="left"/>
    </xf>
    <xf numFmtId="0" fontId="13" fillId="0" borderId="0" xfId="0" applyFont="1" applyAlignment="1">
      <alignment wrapText="1"/>
    </xf>
    <xf numFmtId="0" fontId="12" fillId="0" borderId="0" xfId="0" applyFont="1" applyAlignment="1">
      <alignment horizontal="left" wrapText="1"/>
    </xf>
    <xf numFmtId="0" fontId="37" fillId="0" borderId="0" xfId="0" applyFont="1"/>
    <xf numFmtId="0" fontId="28" fillId="0" borderId="0" xfId="0" applyFont="1" applyAlignment="1">
      <alignment vertical="center" wrapText="1"/>
    </xf>
    <xf numFmtId="0" fontId="4" fillId="0" borderId="0" xfId="0" applyFont="1" applyAlignment="1">
      <alignment horizontal="left" vertical="center" wrapText="1" indent="1"/>
    </xf>
    <xf numFmtId="0" fontId="5" fillId="0" borderId="8" xfId="0" applyFont="1" applyBorder="1" applyAlignment="1">
      <alignment vertical="center" wrapText="1"/>
    </xf>
    <xf numFmtId="0" fontId="40" fillId="6" borderId="0" xfId="0" applyFont="1" applyFill="1" applyAlignment="1">
      <alignment horizontal="left" wrapText="1"/>
    </xf>
    <xf numFmtId="0" fontId="40" fillId="6" borderId="7" xfId="0" applyFont="1" applyFill="1" applyBorder="1" applyAlignment="1">
      <alignment horizontal="left" wrapText="1"/>
    </xf>
    <xf numFmtId="9" fontId="3" fillId="0" borderId="0" xfId="1" applyFont="1" applyBorder="1" applyAlignment="1">
      <alignment horizontal="left" vertical="top" wrapText="1"/>
    </xf>
    <xf numFmtId="0" fontId="10" fillId="0" borderId="0" xfId="0" applyFont="1" applyAlignment="1">
      <alignment horizontal="left" wrapText="1"/>
    </xf>
    <xf numFmtId="164" fontId="12" fillId="0" borderId="0" xfId="0" applyNumberFormat="1" applyFont="1" applyAlignment="1">
      <alignment horizontal="right"/>
    </xf>
    <xf numFmtId="0" fontId="38" fillId="0" borderId="0" xfId="0" applyFont="1" applyAlignment="1">
      <alignment horizontal="left" wrapText="1"/>
    </xf>
    <xf numFmtId="9" fontId="12" fillId="0" borderId="0" xfId="0" applyNumberFormat="1" applyFont="1" applyAlignment="1">
      <alignment vertical="center"/>
    </xf>
    <xf numFmtId="9" fontId="12" fillId="0" borderId="0" xfId="0" applyNumberFormat="1" applyFont="1"/>
    <xf numFmtId="0" fontId="13" fillId="0" borderId="0" xfId="0" applyFont="1" applyAlignment="1">
      <alignment horizontal="left"/>
    </xf>
    <xf numFmtId="0" fontId="42" fillId="0" borderId="0" xfId="0" applyFont="1" applyAlignment="1">
      <alignment horizontal="left" vertical="top"/>
    </xf>
    <xf numFmtId="0" fontId="38" fillId="0" borderId="2" xfId="0" applyFont="1" applyBorder="1"/>
    <xf numFmtId="0" fontId="38" fillId="0" borderId="0" xfId="0" applyFont="1"/>
    <xf numFmtId="0" fontId="13" fillId="8" borderId="0" xfId="0" applyFont="1" applyFill="1" applyAlignment="1">
      <alignment horizontal="right"/>
    </xf>
    <xf numFmtId="0" fontId="13" fillId="8" borderId="0" xfId="0" applyFont="1" applyFill="1" applyAlignment="1">
      <alignment vertical="center" wrapText="1"/>
    </xf>
    <xf numFmtId="9" fontId="3" fillId="0" borderId="0" xfId="1" applyFont="1" applyFill="1" applyBorder="1" applyAlignment="1">
      <alignment wrapText="1"/>
    </xf>
    <xf numFmtId="9" fontId="3" fillId="0" borderId="0" xfId="1" applyFont="1" applyFill="1" applyBorder="1" applyAlignment="1">
      <alignment horizontal="right" wrapText="1"/>
    </xf>
    <xf numFmtId="49" fontId="3" fillId="0" borderId="0" xfId="0" applyNumberFormat="1" applyFont="1" applyAlignment="1">
      <alignment horizontal="right" vertical="top"/>
    </xf>
    <xf numFmtId="49" fontId="2" fillId="0" borderId="0" xfId="0" applyNumberFormat="1" applyFont="1" applyAlignment="1">
      <alignment horizontal="right" vertical="top" wrapText="1"/>
    </xf>
    <xf numFmtId="49" fontId="3" fillId="0" borderId="0" xfId="0" applyNumberFormat="1" applyFont="1" applyAlignment="1">
      <alignment horizontal="right" vertical="top" wrapText="1"/>
    </xf>
    <xf numFmtId="0" fontId="38" fillId="0" borderId="0" xfId="0" applyFont="1" applyAlignment="1">
      <alignment wrapText="1"/>
    </xf>
    <xf numFmtId="10" fontId="3" fillId="0" borderId="0" xfId="0" applyNumberFormat="1" applyFont="1"/>
    <xf numFmtId="9" fontId="15" fillId="9" borderId="39" xfId="0" applyNumberFormat="1" applyFont="1" applyFill="1" applyBorder="1" applyAlignment="1">
      <alignment horizontal="right" vertical="center" wrapText="1"/>
    </xf>
    <xf numFmtId="9" fontId="15" fillId="0" borderId="0" xfId="0" applyNumberFormat="1" applyFont="1" applyAlignment="1">
      <alignment horizontal="right" vertical="center" wrapText="1"/>
    </xf>
    <xf numFmtId="9" fontId="12" fillId="0" borderId="3" xfId="0" applyNumberFormat="1" applyFont="1" applyBorder="1" applyAlignment="1">
      <alignment vertical="center" wrapText="1"/>
    </xf>
    <xf numFmtId="3" fontId="15" fillId="0" borderId="40" xfId="0" applyNumberFormat="1" applyFont="1" applyBorder="1" applyAlignment="1">
      <alignment horizontal="right" vertical="center" wrapText="1"/>
    </xf>
    <xf numFmtId="3" fontId="15" fillId="0" borderId="0" xfId="0" applyNumberFormat="1" applyFont="1" applyAlignment="1">
      <alignment horizontal="right" vertical="center" wrapText="1"/>
    </xf>
    <xf numFmtId="0" fontId="15" fillId="0" borderId="0" xfId="0" applyFont="1" applyAlignment="1">
      <alignment horizontal="right" vertical="center" wrapText="1"/>
    </xf>
    <xf numFmtId="3" fontId="15" fillId="0" borderId="0" xfId="0" applyNumberFormat="1" applyFont="1" applyAlignment="1">
      <alignment vertical="center" wrapText="1"/>
    </xf>
    <xf numFmtId="0" fontId="3" fillId="0" borderId="0" xfId="0" applyFont="1" applyAlignment="1">
      <alignment horizontal="right" wrapText="1"/>
    </xf>
    <xf numFmtId="0" fontId="28" fillId="5" borderId="0" xfId="0" applyFont="1" applyFill="1" applyAlignment="1">
      <alignment vertical="center" wrapText="1"/>
    </xf>
    <xf numFmtId="0" fontId="45" fillId="5" borderId="0" xfId="0" applyFont="1" applyFill="1" applyAlignment="1">
      <alignment vertical="center" wrapText="1"/>
    </xf>
    <xf numFmtId="1" fontId="45" fillId="5" borderId="0" xfId="0" applyNumberFormat="1" applyFont="1" applyFill="1" applyAlignment="1">
      <alignment horizontal="right" vertical="center"/>
    </xf>
    <xf numFmtId="0" fontId="45" fillId="5" borderId="0" xfId="0" applyFont="1" applyFill="1" applyAlignment="1">
      <alignment horizontal="right" vertical="center" wrapText="1"/>
    </xf>
    <xf numFmtId="0" fontId="45" fillId="5" borderId="3" xfId="0" applyFont="1" applyFill="1" applyBorder="1" applyAlignment="1">
      <alignment vertical="center" wrapText="1"/>
    </xf>
    <xf numFmtId="0" fontId="3" fillId="0" borderId="41" xfId="0" applyFont="1" applyBorder="1" applyAlignment="1">
      <alignment vertical="center" wrapText="1"/>
    </xf>
    <xf numFmtId="0" fontId="45" fillId="5" borderId="0" xfId="0" applyFont="1" applyFill="1" applyAlignment="1">
      <alignment horizontal="right" vertical="center" wrapText="1" indent="4"/>
    </xf>
    <xf numFmtId="0" fontId="40" fillId="0" borderId="3" xfId="0" applyFont="1" applyBorder="1" applyAlignment="1">
      <alignment horizontal="center" vertical="center" wrapText="1"/>
    </xf>
    <xf numFmtId="0" fontId="45" fillId="5" borderId="3" xfId="0" applyFont="1" applyFill="1" applyBorder="1" applyAlignment="1">
      <alignment horizontal="right" vertical="center" wrapText="1" indent="1"/>
    </xf>
    <xf numFmtId="0" fontId="16" fillId="5" borderId="0" xfId="0" applyFont="1" applyFill="1" applyAlignment="1">
      <alignment vertical="center" wrapText="1"/>
    </xf>
    <xf numFmtId="0" fontId="46" fillId="0" borderId="0" xfId="0" applyFont="1" applyAlignment="1">
      <alignment horizontal="left" vertical="center"/>
    </xf>
    <xf numFmtId="0" fontId="47" fillId="0" borderId="0" xfId="0" applyFont="1" applyAlignment="1">
      <alignment vertical="center"/>
    </xf>
    <xf numFmtId="0" fontId="3" fillId="0" borderId="7" xfId="0" applyFont="1" applyBorder="1" applyAlignment="1">
      <alignment horizontal="right" vertical="center" wrapText="1"/>
    </xf>
    <xf numFmtId="0" fontId="3" fillId="0" borderId="0" xfId="0" applyFont="1" applyAlignment="1">
      <alignment horizontal="right" vertical="center" wrapText="1"/>
    </xf>
    <xf numFmtId="0" fontId="3" fillId="0" borderId="6" xfId="0" applyFont="1" applyBorder="1" applyAlignment="1">
      <alignment horizontal="right" vertical="center" wrapText="1"/>
    </xf>
    <xf numFmtId="0" fontId="3" fillId="0" borderId="3" xfId="0" applyFont="1" applyBorder="1" applyAlignment="1">
      <alignment horizontal="right" vertical="center" wrapText="1"/>
    </xf>
    <xf numFmtId="0" fontId="3" fillId="0" borderId="0" xfId="0" applyFont="1" applyAlignment="1">
      <alignment vertical="top"/>
    </xf>
    <xf numFmtId="0" fontId="15" fillId="4" borderId="25" xfId="0" applyFont="1" applyFill="1" applyBorder="1" applyAlignment="1">
      <alignment vertical="top" wrapText="1"/>
    </xf>
    <xf numFmtId="0" fontId="15" fillId="4" borderId="45" xfId="0" applyFont="1" applyFill="1" applyBorder="1" applyAlignment="1">
      <alignment vertical="top" wrapText="1"/>
    </xf>
    <xf numFmtId="0" fontId="15" fillId="4" borderId="43" xfId="0" applyFont="1" applyFill="1" applyBorder="1" applyAlignment="1">
      <alignment vertical="top" wrapText="1"/>
    </xf>
    <xf numFmtId="0" fontId="15" fillId="4" borderId="44" xfId="0" applyFont="1" applyFill="1" applyBorder="1" applyAlignment="1">
      <alignment vertical="top" wrapText="1"/>
    </xf>
    <xf numFmtId="0" fontId="3" fillId="0" borderId="25" xfId="0" applyFont="1" applyBorder="1" applyAlignment="1">
      <alignment vertical="top"/>
    </xf>
    <xf numFmtId="0" fontId="3" fillId="0" borderId="25" xfId="0" applyFont="1" applyBorder="1" applyAlignment="1">
      <alignment vertical="top" wrapText="1"/>
    </xf>
    <xf numFmtId="0" fontId="3" fillId="0" borderId="43" xfId="0" applyFont="1" applyBorder="1" applyAlignment="1">
      <alignment vertical="top" wrapText="1"/>
    </xf>
    <xf numFmtId="0" fontId="15" fillId="4" borderId="38" xfId="0" applyFont="1" applyFill="1" applyBorder="1" applyAlignment="1">
      <alignment vertical="top" wrapText="1"/>
    </xf>
    <xf numFmtId="0" fontId="3" fillId="0" borderId="38" xfId="0" applyFont="1" applyBorder="1" applyAlignment="1">
      <alignment vertical="top" wrapText="1"/>
    </xf>
    <xf numFmtId="0" fontId="15" fillId="0" borderId="45" xfId="0" applyFont="1" applyBorder="1" applyAlignment="1">
      <alignment vertical="top"/>
    </xf>
    <xf numFmtId="0" fontId="3" fillId="0" borderId="38" xfId="0" applyFont="1" applyBorder="1" applyAlignment="1">
      <alignment vertical="top"/>
    </xf>
    <xf numFmtId="0" fontId="3" fillId="0" borderId="43" xfId="0" applyFont="1" applyBorder="1" applyAlignment="1">
      <alignment vertical="top"/>
    </xf>
    <xf numFmtId="0" fontId="3" fillId="0" borderId="44" xfId="0" applyFont="1" applyBorder="1" applyAlignment="1">
      <alignment vertical="top"/>
    </xf>
    <xf numFmtId="0" fontId="3" fillId="0" borderId="44" xfId="0" applyFont="1" applyBorder="1" applyAlignment="1">
      <alignment vertical="top" wrapText="1"/>
    </xf>
    <xf numFmtId="0" fontId="3" fillId="0" borderId="38" xfId="0" applyFont="1" applyBorder="1" applyAlignment="1">
      <alignment horizontal="left" vertical="top"/>
    </xf>
    <xf numFmtId="0" fontId="7" fillId="0" borderId="45" xfId="0" applyFont="1" applyBorder="1" applyAlignment="1">
      <alignment horizontal="left" vertical="top" wrapText="1"/>
    </xf>
    <xf numFmtId="0" fontId="3" fillId="0" borderId="25" xfId="0" applyFont="1" applyBorder="1" applyAlignment="1">
      <alignment wrapText="1"/>
    </xf>
    <xf numFmtId="0" fontId="45" fillId="5" borderId="0" xfId="0" applyFont="1" applyFill="1" applyAlignment="1">
      <alignment horizontal="left" wrapText="1"/>
    </xf>
    <xf numFmtId="0" fontId="43" fillId="0" borderId="0" xfId="0" applyFont="1"/>
    <xf numFmtId="0" fontId="43" fillId="11" borderId="0" xfId="0" applyFont="1" applyFill="1"/>
    <xf numFmtId="0" fontId="12" fillId="11" borderId="0" xfId="0" applyFont="1" applyFill="1"/>
    <xf numFmtId="0" fontId="13" fillId="11" borderId="0" xfId="0" applyFont="1" applyFill="1" applyAlignment="1">
      <alignment horizontal="left"/>
    </xf>
    <xf numFmtId="0" fontId="13" fillId="11" borderId="0" xfId="0" applyFont="1" applyFill="1" applyAlignment="1">
      <alignment vertical="center"/>
    </xf>
    <xf numFmtId="0" fontId="13" fillId="12" borderId="0" xfId="0" applyFont="1" applyFill="1" applyAlignment="1">
      <alignment vertical="center"/>
    </xf>
    <xf numFmtId="9" fontId="12" fillId="0" borderId="0" xfId="0" quotePrefix="1" applyNumberFormat="1" applyFont="1" applyAlignment="1">
      <alignment horizontal="right"/>
    </xf>
    <xf numFmtId="0" fontId="13" fillId="8" borderId="0" xfId="0" applyFont="1" applyFill="1" applyAlignment="1">
      <alignment vertical="center"/>
    </xf>
    <xf numFmtId="164" fontId="13" fillId="8" borderId="0" xfId="1" applyNumberFormat="1" applyFont="1" applyFill="1" applyBorder="1" applyAlignment="1">
      <alignment vertical="center"/>
    </xf>
    <xf numFmtId="164" fontId="13" fillId="0" borderId="0" xfId="1" applyNumberFormat="1" applyFont="1" applyFill="1" applyBorder="1" applyAlignment="1">
      <alignment vertical="center"/>
    </xf>
    <xf numFmtId="6" fontId="12" fillId="0" borderId="0" xfId="0" applyNumberFormat="1" applyFont="1" applyAlignment="1">
      <alignment vertical="center"/>
    </xf>
    <xf numFmtId="0" fontId="45" fillId="5" borderId="0" xfId="0" applyFont="1" applyFill="1" applyAlignment="1">
      <alignment horizontal="right" wrapText="1"/>
    </xf>
    <xf numFmtId="0" fontId="13" fillId="8" borderId="0" xfId="0" applyFont="1" applyFill="1" applyAlignment="1">
      <alignment horizontal="right" vertical="center"/>
    </xf>
    <xf numFmtId="0" fontId="12" fillId="0" borderId="0" xfId="0" applyFont="1" applyAlignment="1">
      <alignment horizontal="right" vertical="center"/>
    </xf>
    <xf numFmtId="3" fontId="12" fillId="0" borderId="0" xfId="0" applyNumberFormat="1" applyFont="1" applyAlignment="1">
      <alignment horizontal="right"/>
    </xf>
    <xf numFmtId="3" fontId="12" fillId="0" borderId="0" xfId="0" applyNumberFormat="1" applyFont="1" applyAlignment="1">
      <alignment horizontal="right" wrapText="1"/>
    </xf>
    <xf numFmtId="9" fontId="12" fillId="0" borderId="0" xfId="0" applyNumberFormat="1" applyFont="1" applyAlignment="1">
      <alignment horizontal="right" wrapText="1"/>
    </xf>
    <xf numFmtId="3" fontId="3" fillId="0" borderId="0" xfId="0" applyNumberFormat="1" applyFont="1" applyAlignment="1">
      <alignment horizontal="right"/>
    </xf>
    <xf numFmtId="0" fontId="12" fillId="0" borderId="0" xfId="0" applyFont="1" applyAlignment="1">
      <alignment horizontal="right" vertical="center" wrapText="1"/>
    </xf>
    <xf numFmtId="9" fontId="12" fillId="0" borderId="0" xfId="0" quotePrefix="1" applyNumberFormat="1" applyFont="1" applyAlignment="1" applyProtection="1">
      <alignment horizontal="right" vertical="center" wrapText="1"/>
      <protection locked="0"/>
    </xf>
    <xf numFmtId="3" fontId="12" fillId="0" borderId="0" xfId="0" applyNumberFormat="1" applyFont="1" applyAlignment="1">
      <alignment horizontal="right" vertical="center"/>
    </xf>
    <xf numFmtId="0" fontId="12" fillId="0" borderId="0" xfId="0" applyFont="1" applyAlignment="1" applyProtection="1">
      <alignment horizontal="right" vertical="center" wrapText="1"/>
      <protection locked="0"/>
    </xf>
    <xf numFmtId="0" fontId="13" fillId="0" borderId="0" xfId="0" applyFont="1" applyAlignment="1">
      <alignment vertical="center"/>
    </xf>
    <xf numFmtId="0" fontId="13" fillId="0" borderId="0" xfId="0" applyFont="1" applyAlignment="1">
      <alignment horizontal="right" vertical="center"/>
    </xf>
    <xf numFmtId="3" fontId="12" fillId="0" borderId="0" xfId="0" applyNumberFormat="1" applyFont="1"/>
    <xf numFmtId="9" fontId="13" fillId="8" borderId="0" xfId="0" applyNumberFormat="1" applyFont="1" applyFill="1" applyAlignment="1">
      <alignment vertical="center"/>
    </xf>
    <xf numFmtId="164" fontId="13" fillId="8" borderId="0" xfId="0" applyNumberFormat="1" applyFont="1" applyFill="1" applyAlignment="1">
      <alignment vertical="center"/>
    </xf>
    <xf numFmtId="164" fontId="12" fillId="0" borderId="0" xfId="0" applyNumberFormat="1" applyFont="1" applyAlignment="1">
      <alignment vertical="center"/>
    </xf>
    <xf numFmtId="3" fontId="12" fillId="0" borderId="0" xfId="0" applyNumberFormat="1" applyFont="1" applyAlignment="1">
      <alignment vertical="center"/>
    </xf>
    <xf numFmtId="0" fontId="11" fillId="0" borderId="0" xfId="0" applyFont="1" applyAlignment="1">
      <alignment horizontal="right" vertical="center" wrapText="1"/>
    </xf>
    <xf numFmtId="0" fontId="48" fillId="0" borderId="0" xfId="0" applyFont="1" applyAlignment="1">
      <alignment horizontal="right"/>
    </xf>
    <xf numFmtId="49" fontId="12" fillId="0" borderId="0" xfId="0" quotePrefix="1" applyNumberFormat="1" applyFont="1" applyAlignment="1" applyProtection="1">
      <alignment horizontal="right" vertical="center" wrapText="1"/>
      <protection locked="0"/>
    </xf>
    <xf numFmtId="0" fontId="43" fillId="0" borderId="0" xfId="0" applyFont="1" applyAlignment="1">
      <alignment wrapText="1"/>
    </xf>
    <xf numFmtId="9" fontId="3" fillId="0" borderId="0" xfId="1" applyFont="1" applyFill="1" applyAlignment="1">
      <alignment horizontal="center" vertical="center"/>
    </xf>
    <xf numFmtId="9" fontId="3" fillId="0" borderId="0" xfId="1" applyFont="1" applyFill="1" applyBorder="1" applyAlignment="1">
      <alignment horizontal="center" vertical="center"/>
    </xf>
    <xf numFmtId="9" fontId="3" fillId="0" borderId="0" xfId="0" applyNumberFormat="1" applyFont="1" applyAlignment="1">
      <alignment horizontal="right" vertical="top"/>
    </xf>
    <xf numFmtId="9" fontId="2" fillId="0" borderId="0" xfId="0" applyNumberFormat="1" applyFont="1" applyAlignment="1">
      <alignment horizontal="right" vertical="top" wrapText="1"/>
    </xf>
    <xf numFmtId="9" fontId="12" fillId="0" borderId="3" xfId="0" applyNumberFormat="1" applyFont="1" applyBorder="1" applyAlignment="1">
      <alignment horizontal="right" vertical="center" wrapText="1"/>
    </xf>
    <xf numFmtId="166" fontId="12" fillId="0" borderId="0" xfId="2" applyNumberFormat="1" applyFont="1"/>
    <xf numFmtId="49" fontId="3" fillId="0" borderId="0" xfId="2" applyNumberFormat="1" applyFont="1" applyFill="1" applyAlignment="1">
      <alignment horizontal="center" vertical="center"/>
    </xf>
    <xf numFmtId="9" fontId="12" fillId="0" borderId="0" xfId="1" applyFont="1"/>
    <xf numFmtId="9" fontId="3" fillId="0" borderId="0" xfId="2" applyNumberFormat="1" applyFont="1" applyFill="1" applyAlignment="1">
      <alignment horizontal="center" vertical="center"/>
    </xf>
    <xf numFmtId="164" fontId="3" fillId="0" borderId="0" xfId="2" applyNumberFormat="1" applyFont="1" applyAlignment="1">
      <alignment horizontal="center" vertical="center"/>
    </xf>
    <xf numFmtId="164" fontId="3" fillId="0" borderId="0" xfId="2" applyNumberFormat="1" applyFont="1" applyFill="1" applyAlignment="1">
      <alignment horizontal="center" vertical="center"/>
    </xf>
    <xf numFmtId="9" fontId="3" fillId="0" borderId="0" xfId="0" applyNumberFormat="1" applyFont="1" applyAlignment="1">
      <alignment horizontal="left"/>
    </xf>
    <xf numFmtId="9" fontId="3" fillId="0" borderId="38" xfId="0" applyNumberFormat="1" applyFont="1" applyBorder="1"/>
    <xf numFmtId="9" fontId="3" fillId="0" borderId="38" xfId="0" applyNumberFormat="1" applyFont="1" applyBorder="1" applyAlignment="1">
      <alignment horizontal="left" indent="5"/>
    </xf>
    <xf numFmtId="16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164" fontId="3" fillId="0" borderId="0" xfId="1" applyNumberFormat="1" applyFont="1" applyFill="1" applyBorder="1" applyAlignment="1">
      <alignment horizontal="center" vertical="center"/>
    </xf>
    <xf numFmtId="0" fontId="3" fillId="15" borderId="58" xfId="0" applyFont="1" applyFill="1" applyBorder="1" applyAlignment="1">
      <alignment horizontal="left" vertical="center"/>
    </xf>
    <xf numFmtId="164" fontId="3" fillId="0" borderId="2" xfId="1" applyNumberFormat="1" applyFont="1" applyFill="1" applyBorder="1" applyAlignment="1">
      <alignment horizontal="center" vertical="center"/>
    </xf>
    <xf numFmtId="164" fontId="3" fillId="0" borderId="59" xfId="1" applyNumberFormat="1" applyFont="1" applyFill="1" applyBorder="1" applyAlignment="1">
      <alignment horizontal="center" vertical="center"/>
    </xf>
    <xf numFmtId="0" fontId="3" fillId="15" borderId="60" xfId="0" applyFont="1" applyFill="1" applyBorder="1" applyAlignment="1">
      <alignment horizontal="left" vertical="center"/>
    </xf>
    <xf numFmtId="164" fontId="3" fillId="0" borderId="61" xfId="1" applyNumberFormat="1" applyFont="1" applyFill="1" applyBorder="1" applyAlignment="1">
      <alignment horizontal="center" vertical="center"/>
    </xf>
    <xf numFmtId="0" fontId="3" fillId="15" borderId="62" xfId="0" applyFont="1" applyFill="1" applyBorder="1" applyAlignment="1">
      <alignment horizontal="left" vertical="center"/>
    </xf>
    <xf numFmtId="164" fontId="3" fillId="0" borderId="3" xfId="1" applyNumberFormat="1" applyFont="1" applyFill="1" applyBorder="1" applyAlignment="1">
      <alignment horizontal="center" vertical="center"/>
    </xf>
    <xf numFmtId="164" fontId="3" fillId="0" borderId="63" xfId="1" applyNumberFormat="1" applyFont="1" applyFill="1" applyBorder="1" applyAlignment="1">
      <alignment horizontal="center" vertical="center"/>
    </xf>
    <xf numFmtId="164" fontId="3" fillId="0" borderId="58" xfId="1" applyNumberFormat="1" applyFont="1" applyFill="1" applyBorder="1" applyAlignment="1">
      <alignment horizontal="center" vertical="center"/>
    </xf>
    <xf numFmtId="164" fontId="3" fillId="0" borderId="60" xfId="1" applyNumberFormat="1" applyFont="1" applyFill="1" applyBorder="1" applyAlignment="1">
      <alignment horizontal="center" vertical="center"/>
    </xf>
    <xf numFmtId="164" fontId="3" fillId="0" borderId="62" xfId="1" applyNumberFormat="1" applyFont="1" applyFill="1" applyBorder="1" applyAlignment="1">
      <alignment horizontal="center" vertical="center"/>
    </xf>
    <xf numFmtId="164" fontId="3" fillId="0" borderId="60" xfId="0" applyNumberFormat="1" applyFont="1" applyBorder="1" applyAlignment="1">
      <alignment horizontal="center" vertical="center"/>
    </xf>
    <xf numFmtId="164" fontId="3" fillId="0" borderId="61" xfId="0" applyNumberFormat="1" applyFont="1" applyBorder="1" applyAlignment="1">
      <alignment horizontal="center" vertical="center"/>
    </xf>
    <xf numFmtId="164" fontId="3" fillId="0" borderId="62" xfId="0" applyNumberFormat="1" applyFont="1" applyBorder="1" applyAlignment="1">
      <alignment horizontal="center" vertical="center"/>
    </xf>
    <xf numFmtId="164" fontId="3" fillId="0" borderId="63" xfId="0" applyNumberFormat="1" applyFont="1" applyBorder="1" applyAlignment="1">
      <alignment horizontal="center" vertical="center"/>
    </xf>
    <xf numFmtId="41" fontId="12" fillId="0" borderId="0" xfId="0" applyNumberFormat="1" applyFont="1"/>
    <xf numFmtId="10" fontId="12" fillId="0" borderId="0" xfId="0" applyNumberFormat="1" applyFont="1"/>
    <xf numFmtId="4" fontId="10" fillId="0" borderId="0" xfId="0" applyNumberFormat="1" applyFont="1"/>
    <xf numFmtId="0" fontId="41" fillId="0" borderId="0" xfId="0" applyFont="1" applyAlignment="1">
      <alignment horizontal="left" wrapText="1"/>
    </xf>
    <xf numFmtId="0" fontId="13" fillId="16" borderId="0" xfId="0" applyFont="1" applyFill="1"/>
    <xf numFmtId="0" fontId="16" fillId="17" borderId="0" xfId="0" applyFont="1" applyFill="1" applyAlignment="1">
      <alignment wrapText="1"/>
    </xf>
    <xf numFmtId="0" fontId="34" fillId="0" borderId="0" xfId="0" applyFont="1"/>
    <xf numFmtId="0" fontId="51" fillId="0" borderId="0" xfId="0" applyFont="1"/>
    <xf numFmtId="0" fontId="15" fillId="0" borderId="0" xfId="0" applyFont="1" applyAlignment="1">
      <alignment wrapText="1"/>
    </xf>
    <xf numFmtId="0" fontId="12" fillId="0" borderId="0" xfId="0" applyFont="1" applyAlignment="1">
      <alignment horizontal="left"/>
    </xf>
    <xf numFmtId="0" fontId="12" fillId="0" borderId="0" xfId="0" applyFont="1" applyAlignment="1">
      <alignment horizontal="left" vertical="center"/>
    </xf>
    <xf numFmtId="0" fontId="48" fillId="0" borderId="0" xfId="0" applyFont="1" applyAlignment="1">
      <alignment horizontal="left"/>
    </xf>
    <xf numFmtId="0" fontId="12" fillId="0" borderId="66" xfId="0" applyFont="1" applyBorder="1"/>
    <xf numFmtId="9" fontId="3" fillId="11" borderId="0" xfId="0" applyNumberFormat="1" applyFont="1" applyFill="1" applyAlignment="1">
      <alignment horizontal="left"/>
    </xf>
    <xf numFmtId="9" fontId="3" fillId="11" borderId="0" xfId="0" applyNumberFormat="1" applyFont="1" applyFill="1" applyAlignment="1">
      <alignment horizontal="right"/>
    </xf>
    <xf numFmtId="0" fontId="13" fillId="16" borderId="53" xfId="0" applyFont="1" applyFill="1" applyBorder="1"/>
    <xf numFmtId="0" fontId="0" fillId="0" borderId="0" xfId="0" applyAlignment="1">
      <alignment wrapText="1"/>
    </xf>
    <xf numFmtId="166" fontId="10" fillId="0" borderId="0" xfId="0" applyNumberFormat="1" applyFont="1"/>
    <xf numFmtId="0" fontId="52" fillId="0" borderId="0" xfId="0" applyFont="1"/>
    <xf numFmtId="0" fontId="53" fillId="5" borderId="50" xfId="0" applyFont="1" applyFill="1" applyBorder="1" applyAlignment="1">
      <alignment horizontal="center" wrapText="1"/>
    </xf>
    <xf numFmtId="0" fontId="20" fillId="4" borderId="50" xfId="0" applyFont="1" applyFill="1" applyBorder="1" applyAlignment="1">
      <alignment vertical="center" wrapText="1"/>
    </xf>
    <xf numFmtId="0" fontId="20" fillId="0" borderId="50" xfId="0" applyFont="1" applyBorder="1" applyAlignment="1">
      <alignment vertical="center"/>
    </xf>
    <xf numFmtId="0" fontId="52" fillId="11" borderId="0" xfId="0" applyFont="1" applyFill="1" applyAlignment="1">
      <alignment wrapText="1"/>
    </xf>
    <xf numFmtId="0" fontId="0" fillId="11" borderId="0" xfId="0" applyFill="1"/>
    <xf numFmtId="0" fontId="52" fillId="11" borderId="0" xfId="0" applyFont="1" applyFill="1"/>
    <xf numFmtId="0" fontId="54" fillId="11" borderId="0" xfId="0" applyFont="1" applyFill="1"/>
    <xf numFmtId="0" fontId="54" fillId="0" borderId="0" xfId="0" applyFont="1"/>
    <xf numFmtId="0" fontId="55" fillId="11" borderId="50" xfId="0" applyFont="1" applyFill="1" applyBorder="1"/>
    <xf numFmtId="0" fontId="56" fillId="11" borderId="0" xfId="0" applyFont="1" applyFill="1"/>
    <xf numFmtId="0" fontId="56" fillId="0" borderId="0" xfId="0" applyFont="1"/>
    <xf numFmtId="0" fontId="55" fillId="11" borderId="25" xfId="0" applyFont="1" applyFill="1" applyBorder="1"/>
    <xf numFmtId="0" fontId="55" fillId="11" borderId="50" xfId="0" applyFont="1" applyFill="1" applyBorder="1" applyAlignment="1">
      <alignment horizontal="left" vertical="top"/>
    </xf>
    <xf numFmtId="0" fontId="55" fillId="11" borderId="50" xfId="0" applyFont="1" applyFill="1" applyBorder="1" applyAlignment="1">
      <alignment vertical="top" wrapText="1"/>
      <extLst>
        <ext xmlns:xfpb="http://schemas.microsoft.com/office/spreadsheetml/2022/featurepropertybag" uri="{C7286773-470A-42A8-94C5-96B5CB345126}">
          <xfpb:xfComplement i="0"/>
        </ext>
      </extLst>
    </xf>
    <xf numFmtId="0" fontId="56" fillId="11" borderId="44" xfId="0" applyFont="1" applyFill="1" applyBorder="1"/>
    <xf numFmtId="0" fontId="56" fillId="11" borderId="47" xfId="0" applyFont="1" applyFill="1" applyBorder="1"/>
    <xf numFmtId="0" fontId="59" fillId="0" borderId="50" xfId="0" applyFont="1" applyBorder="1" applyAlignment="1">
      <alignment horizontal="center" textRotation="90"/>
    </xf>
    <xf numFmtId="0" fontId="59" fillId="0" borderId="50" xfId="0" applyFont="1" applyBorder="1" applyAlignment="1">
      <alignment horizontal="center" textRotation="90" wrapText="1"/>
    </xf>
    <xf numFmtId="0" fontId="61" fillId="0" borderId="47" xfId="0" applyFont="1" applyBorder="1" applyAlignment="1">
      <alignment horizontal="center" textRotation="90"/>
    </xf>
    <xf numFmtId="0" fontId="0" fillId="11" borderId="50" xfId="0" applyFill="1" applyBorder="1"/>
    <xf numFmtId="0" fontId="0" fillId="0" borderId="50" xfId="0" applyBorder="1"/>
    <xf numFmtId="0" fontId="56" fillId="0" borderId="50" xfId="0" applyFont="1" applyBorder="1" applyAlignment="1">
      <alignment horizontal="center" vertical="center"/>
    </xf>
    <xf numFmtId="0" fontId="0" fillId="11" borderId="50" xfId="0" applyFill="1" applyBorder="1" applyAlignment="1">
      <alignment wrapText="1"/>
    </xf>
    <xf numFmtId="0" fontId="0" fillId="11" borderId="47" xfId="0" applyFill="1" applyBorder="1"/>
    <xf numFmtId="0" fontId="0" fillId="11" borderId="69" xfId="0" applyFill="1" applyBorder="1" applyAlignment="1">
      <alignment wrapText="1"/>
    </xf>
    <xf numFmtId="0" fontId="0" fillId="0" borderId="48" xfId="0" applyBorder="1"/>
    <xf numFmtId="0" fontId="59" fillId="11" borderId="50" xfId="0" applyFont="1" applyFill="1" applyBorder="1" applyAlignment="1">
      <alignment vertical="top" wrapText="1"/>
    </xf>
    <xf numFmtId="0" fontId="59" fillId="11" borderId="50" xfId="0" applyFont="1" applyFill="1" applyBorder="1" applyAlignment="1">
      <alignment horizontal="left" vertical="top" wrapText="1"/>
    </xf>
    <xf numFmtId="0" fontId="52" fillId="11" borderId="46" xfId="0" applyFont="1" applyFill="1" applyBorder="1"/>
    <xf numFmtId="0" fontId="0" fillId="11" borderId="46" xfId="0" applyFill="1" applyBorder="1" applyAlignment="1">
      <alignment wrapText="1"/>
    </xf>
    <xf numFmtId="0" fontId="0" fillId="0" borderId="46" xfId="0" applyBorder="1" applyAlignment="1">
      <alignment wrapText="1"/>
    </xf>
    <xf numFmtId="0" fontId="52" fillId="0" borderId="0" xfId="0" applyFont="1" applyAlignment="1">
      <alignment wrapText="1"/>
    </xf>
    <xf numFmtId="0" fontId="0" fillId="0" borderId="0" xfId="0" applyAlignment="1">
      <alignment vertical="center" wrapText="1"/>
    </xf>
    <xf numFmtId="0" fontId="54" fillId="0" borderId="0" xfId="0" applyFont="1" applyAlignment="1">
      <alignment wrapText="1"/>
    </xf>
    <xf numFmtId="0" fontId="54" fillId="0" borderId="0" xfId="0" applyFont="1" applyAlignment="1">
      <alignment vertical="center" wrapText="1"/>
    </xf>
    <xf numFmtId="0" fontId="55" fillId="0" borderId="50" xfId="0" applyFont="1" applyBorder="1" applyAlignment="1">
      <alignment wrapText="1"/>
    </xf>
    <xf numFmtId="0" fontId="56" fillId="0" borderId="0" xfId="0" applyFont="1" applyAlignment="1">
      <alignment wrapText="1"/>
    </xf>
    <xf numFmtId="0" fontId="55" fillId="0" borderId="25" xfId="0" applyFont="1" applyBorder="1" applyAlignment="1">
      <alignment wrapText="1"/>
    </xf>
    <xf numFmtId="0" fontId="55" fillId="0" borderId="50" xfId="0" applyFont="1" applyBorder="1" applyAlignment="1">
      <alignment vertical="center" wrapText="1"/>
      <extLst>
        <ext xmlns:xfpb="http://schemas.microsoft.com/office/spreadsheetml/2022/featurepropertybag" uri="{C7286773-470A-42A8-94C5-96B5CB345126}">
          <xfpb:xfComplement i="0"/>
        </ext>
      </extLst>
    </xf>
    <xf numFmtId="0" fontId="56" fillId="0" borderId="44" xfId="0" applyFont="1" applyBorder="1" applyAlignment="1">
      <alignment wrapText="1"/>
    </xf>
    <xf numFmtId="0" fontId="56" fillId="0" borderId="47" xfId="0" applyFont="1" applyBorder="1" applyAlignment="1">
      <alignment wrapText="1"/>
    </xf>
    <xf numFmtId="0" fontId="61" fillId="0" borderId="47" xfId="0" applyFont="1" applyBorder="1" applyAlignment="1">
      <alignment horizontal="center" textRotation="90" wrapText="1"/>
    </xf>
    <xf numFmtId="0" fontId="0" fillId="0" borderId="50" xfId="0" applyBorder="1" applyAlignment="1">
      <alignment horizontal="left" vertical="top"/>
    </xf>
    <xf numFmtId="0" fontId="0" fillId="0" borderId="50" xfId="0" applyBorder="1" applyAlignment="1">
      <alignment wrapText="1"/>
    </xf>
    <xf numFmtId="165" fontId="0" fillId="0" borderId="50" xfId="0" applyNumberFormat="1" applyBorder="1" applyAlignment="1">
      <alignment wrapText="1"/>
    </xf>
    <xf numFmtId="0" fontId="56" fillId="0" borderId="50" xfId="0" applyFont="1" applyBorder="1" applyAlignment="1">
      <alignment horizontal="center" vertical="center" wrapText="1"/>
    </xf>
    <xf numFmtId="9" fontId="0" fillId="0" borderId="50" xfId="1" applyFont="1" applyFill="1" applyBorder="1" applyAlignment="1">
      <alignment wrapText="1"/>
    </xf>
    <xf numFmtId="0" fontId="52" fillId="0" borderId="50" xfId="0" applyFont="1" applyBorder="1" applyAlignment="1">
      <alignment wrapText="1"/>
    </xf>
    <xf numFmtId="0" fontId="0" fillId="0" borderId="50" xfId="0" applyBorder="1" applyAlignment="1">
      <alignment vertical="center" wrapText="1"/>
    </xf>
    <xf numFmtId="0" fontId="59" fillId="0" borderId="50" xfId="0" applyFont="1" applyBorder="1" applyAlignment="1">
      <alignment vertical="top" wrapText="1"/>
    </xf>
    <xf numFmtId="0" fontId="59" fillId="0" borderId="50" xfId="0" applyFont="1" applyBorder="1" applyAlignment="1">
      <alignment horizontal="left" vertical="top" wrapText="1"/>
    </xf>
    <xf numFmtId="0" fontId="52" fillId="0" borderId="54" xfId="0" applyFont="1" applyBorder="1" applyAlignment="1">
      <alignment wrapText="1"/>
    </xf>
    <xf numFmtId="0" fontId="0" fillId="0" borderId="54" xfId="0" applyBorder="1" applyAlignment="1">
      <alignment vertical="center" wrapText="1"/>
    </xf>
    <xf numFmtId="0" fontId="0" fillId="0" borderId="54" xfId="0" applyBorder="1" applyAlignment="1">
      <alignment wrapText="1"/>
    </xf>
    <xf numFmtId="0" fontId="55" fillId="0" borderId="50" xfId="0" applyFont="1" applyBorder="1"/>
    <xf numFmtId="0" fontId="55" fillId="0" borderId="25" xfId="0" applyFont="1" applyBorder="1"/>
    <xf numFmtId="0" fontId="55" fillId="0" borderId="50" xfId="0" applyFont="1" applyBorder="1" applyAlignment="1">
      <alignment horizontal="left" vertical="top"/>
    </xf>
    <xf numFmtId="0" fontId="55" fillId="0" borderId="50" xfId="0" applyFont="1" applyBorder="1" applyAlignment="1">
      <alignment vertical="top" wrapText="1"/>
      <extLst>
        <ext xmlns:xfpb="http://schemas.microsoft.com/office/spreadsheetml/2022/featurepropertybag" uri="{C7286773-470A-42A8-94C5-96B5CB345126}">
          <xfpb:xfComplement i="0"/>
        </ext>
      </extLst>
    </xf>
    <xf numFmtId="0" fontId="56" fillId="0" borderId="44" xfId="0" applyFont="1" applyBorder="1"/>
    <xf numFmtId="0" fontId="56" fillId="0" borderId="47" xfId="0" applyFont="1" applyBorder="1"/>
    <xf numFmtId="0" fontId="61" fillId="0" borderId="50" xfId="0" applyFont="1" applyBorder="1" applyAlignment="1">
      <alignment horizontal="center" textRotation="90"/>
    </xf>
    <xf numFmtId="0" fontId="63" fillId="0" borderId="50" xfId="0" applyFont="1" applyBorder="1" applyAlignment="1">
      <alignment horizontal="left"/>
    </xf>
    <xf numFmtId="166" fontId="0" fillId="0" borderId="50" xfId="2" applyNumberFormat="1" applyFont="1" applyBorder="1"/>
    <xf numFmtId="9" fontId="0" fillId="0" borderId="50" xfId="1" applyFont="1" applyBorder="1" applyAlignment="1"/>
    <xf numFmtId="0" fontId="64" fillId="0" borderId="50" xfId="0" applyFont="1" applyBorder="1" applyAlignment="1">
      <alignment horizontal="left"/>
    </xf>
    <xf numFmtId="0" fontId="59" fillId="0" borderId="49" xfId="0" applyFont="1" applyBorder="1" applyAlignment="1">
      <alignment vertical="top" wrapText="1"/>
    </xf>
    <xf numFmtId="0" fontId="52" fillId="0" borderId="46" xfId="0" applyFont="1" applyBorder="1"/>
    <xf numFmtId="165" fontId="0" fillId="11" borderId="50" xfId="0" applyNumberFormat="1" applyFill="1" applyBorder="1"/>
    <xf numFmtId="0" fontId="56" fillId="11" borderId="50" xfId="0" applyFont="1" applyFill="1" applyBorder="1" applyAlignment="1">
      <alignment horizontal="center" vertical="center"/>
    </xf>
    <xf numFmtId="9" fontId="0" fillId="11" borderId="50" xfId="0" applyNumberFormat="1" applyFill="1" applyBorder="1"/>
    <xf numFmtId="0" fontId="0" fillId="11" borderId="47" xfId="0" applyFill="1" applyBorder="1" applyAlignment="1">
      <alignment wrapText="1"/>
    </xf>
    <xf numFmtId="0" fontId="0" fillId="11" borderId="50" xfId="2" applyNumberFormat="1" applyFont="1" applyFill="1" applyBorder="1"/>
    <xf numFmtId="165" fontId="0" fillId="11" borderId="50" xfId="2" applyNumberFormat="1" applyFont="1" applyFill="1" applyBorder="1"/>
    <xf numFmtId="9" fontId="0" fillId="11" borderId="50" xfId="1" applyFont="1" applyFill="1" applyBorder="1"/>
    <xf numFmtId="0" fontId="0" fillId="0" borderId="50" xfId="0" applyBorder="1" applyAlignment="1">
      <alignment horizontal="left" vertical="center"/>
    </xf>
    <xf numFmtId="0" fontId="0" fillId="0" borderId="50" xfId="0" applyBorder="1" applyAlignment="1">
      <alignment horizontal="left" vertical="center" wrapText="1"/>
    </xf>
    <xf numFmtId="166" fontId="0" fillId="0" borderId="50" xfId="2" applyNumberFormat="1" applyFont="1" applyBorder="1" applyAlignment="1">
      <alignment horizontal="left" vertical="center"/>
    </xf>
    <xf numFmtId="165" fontId="0" fillId="0" borderId="50" xfId="0" applyNumberFormat="1" applyBorder="1" applyAlignment="1">
      <alignment horizontal="left" vertical="center"/>
    </xf>
    <xf numFmtId="9" fontId="0" fillId="0" borderId="50" xfId="1" applyFont="1" applyFill="1" applyBorder="1" applyAlignment="1">
      <alignment horizontal="left" vertical="center"/>
    </xf>
    <xf numFmtId="0" fontId="0" fillId="0" borderId="50" xfId="2" applyNumberFormat="1" applyFont="1" applyBorder="1" applyAlignment="1">
      <alignment horizontal="right" vertical="center"/>
    </xf>
    <xf numFmtId="0" fontId="0" fillId="11" borderId="50" xfId="0" applyFill="1" applyBorder="1" applyAlignment="1">
      <alignment horizontal="left" vertical="center" wrapText="1"/>
    </xf>
    <xf numFmtId="0" fontId="55" fillId="0" borderId="50" xfId="0" applyFont="1" applyBorder="1" applyAlignment="1">
      <alignment horizontal="left" vertical="center" wrapText="1"/>
    </xf>
    <xf numFmtId="0" fontId="65" fillId="0" borderId="50" xfId="0" applyFont="1" applyBorder="1" applyAlignment="1">
      <alignment wrapText="1"/>
    </xf>
    <xf numFmtId="0" fontId="0" fillId="11" borderId="47" xfId="0" applyFill="1" applyBorder="1" applyAlignment="1">
      <alignment horizontal="left" vertical="center"/>
    </xf>
    <xf numFmtId="9" fontId="0" fillId="0" borderId="0" xfId="0" applyNumberFormat="1"/>
    <xf numFmtId="0" fontId="0" fillId="11" borderId="69" xfId="0" applyFill="1" applyBorder="1"/>
    <xf numFmtId="0" fontId="0" fillId="0" borderId="69" xfId="0" applyBorder="1"/>
    <xf numFmtId="9" fontId="0" fillId="0" borderId="50" xfId="0" applyNumberFormat="1" applyBorder="1"/>
    <xf numFmtId="0" fontId="52" fillId="0" borderId="54" xfId="0" applyFont="1" applyBorder="1"/>
    <xf numFmtId="2" fontId="0" fillId="0" borderId="50" xfId="0" applyNumberFormat="1" applyBorder="1"/>
    <xf numFmtId="0" fontId="0" fillId="11" borderId="50" xfId="0" applyFill="1" applyBorder="1" applyAlignment="1">
      <alignment horizontal="left"/>
    </xf>
    <xf numFmtId="1" fontId="0" fillId="0" borderId="50" xfId="0" applyNumberFormat="1" applyBorder="1"/>
    <xf numFmtId="9" fontId="0" fillId="0" borderId="50" xfId="1" applyFont="1" applyBorder="1"/>
    <xf numFmtId="0" fontId="66" fillId="0" borderId="50" xfId="0" applyFont="1" applyBorder="1" applyAlignment="1">
      <alignment horizontal="left" vertical="center"/>
    </xf>
    <xf numFmtId="0" fontId="0" fillId="0" borderId="50" xfId="0" applyBorder="1" applyAlignment="1">
      <alignment vertical="top" wrapText="1"/>
    </xf>
    <xf numFmtId="1" fontId="0" fillId="0" borderId="50" xfId="0" applyNumberFormat="1" applyBorder="1" applyAlignment="1">
      <alignment horizontal="left" vertical="center"/>
    </xf>
    <xf numFmtId="1" fontId="0" fillId="0" borderId="50" xfId="0" applyNumberFormat="1" applyBorder="1" applyAlignment="1">
      <alignment horizontal="center" vertical="center"/>
    </xf>
    <xf numFmtId="0" fontId="66" fillId="0" borderId="49" xfId="0" applyFont="1" applyBorder="1" applyAlignment="1">
      <alignment horizontal="left" vertical="center"/>
    </xf>
    <xf numFmtId="9" fontId="0" fillId="0" borderId="46" xfId="0" applyNumberFormat="1" applyBorder="1"/>
    <xf numFmtId="0" fontId="0" fillId="0" borderId="46" xfId="0" applyBorder="1" applyAlignment="1">
      <alignment vertical="center" wrapText="1"/>
    </xf>
    <xf numFmtId="0" fontId="56" fillId="0" borderId="46" xfId="0" applyFont="1" applyBorder="1" applyAlignment="1">
      <alignment horizontal="center" vertical="center"/>
    </xf>
    <xf numFmtId="0" fontId="0" fillId="0" borderId="46" xfId="0" applyBorder="1" applyAlignment="1">
      <alignment vertical="top" wrapText="1"/>
    </xf>
    <xf numFmtId="0" fontId="59" fillId="0" borderId="46" xfId="0" applyFont="1" applyBorder="1" applyAlignment="1">
      <alignment horizontal="left" vertical="top" wrapText="1"/>
    </xf>
    <xf numFmtId="0" fontId="59" fillId="0" borderId="0" xfId="0" applyFont="1" applyAlignment="1">
      <alignment horizontal="left" vertical="top" wrapText="1"/>
    </xf>
    <xf numFmtId="0" fontId="52" fillId="0" borderId="0" xfId="0" applyFont="1" applyAlignment="1">
      <alignment horizontal="center" wrapText="1"/>
    </xf>
    <xf numFmtId="0" fontId="52" fillId="0" borderId="0" xfId="0" applyFont="1" applyAlignment="1">
      <alignment horizontal="left" wrapText="1"/>
    </xf>
    <xf numFmtId="0" fontId="0" fillId="0" borderId="0" xfId="0" applyAlignment="1">
      <alignment horizontal="left"/>
    </xf>
    <xf numFmtId="0" fontId="52" fillId="0" borderId="0" xfId="0" applyFont="1" applyAlignment="1">
      <alignment horizontal="left"/>
    </xf>
    <xf numFmtId="0" fontId="54" fillId="0" borderId="0" xfId="0" applyFont="1" applyAlignment="1">
      <alignment horizontal="left"/>
    </xf>
    <xf numFmtId="0" fontId="55" fillId="0" borderId="50" xfId="0" applyFont="1" applyBorder="1" applyAlignment="1">
      <alignment horizontal="left"/>
    </xf>
    <xf numFmtId="0" fontId="55" fillId="0" borderId="25" xfId="0" applyFont="1" applyBorder="1" applyAlignment="1">
      <alignment horizontal="left"/>
    </xf>
    <xf numFmtId="0" fontId="56" fillId="0" borderId="44" xfId="0" applyFont="1" applyBorder="1" applyAlignment="1">
      <alignment horizontal="left"/>
    </xf>
    <xf numFmtId="0" fontId="56" fillId="0" borderId="47" xfId="0" applyFont="1" applyBorder="1" applyAlignment="1">
      <alignment horizontal="left"/>
    </xf>
    <xf numFmtId="0" fontId="52" fillId="0" borderId="46" xfId="0" applyFont="1" applyBorder="1" applyAlignment="1">
      <alignment horizontal="left"/>
    </xf>
    <xf numFmtId="0" fontId="67" fillId="0" borderId="50" xfId="0" applyFont="1" applyBorder="1"/>
    <xf numFmtId="0" fontId="0" fillId="0" borderId="47" xfId="0" applyBorder="1" applyAlignment="1">
      <alignment horizontal="left" wrapText="1"/>
    </xf>
    <xf numFmtId="0" fontId="59" fillId="0" borderId="46" xfId="0" applyFont="1" applyBorder="1" applyAlignment="1">
      <alignment horizontal="center" textRotation="90"/>
    </xf>
    <xf numFmtId="0" fontId="59" fillId="0" borderId="46" xfId="0" applyFont="1" applyBorder="1" applyAlignment="1">
      <alignment horizontal="center" textRotation="90" wrapText="1"/>
    </xf>
    <xf numFmtId="9" fontId="13" fillId="0" borderId="0" xfId="1" quotePrefix="1" applyFont="1" applyAlignment="1" applyProtection="1">
      <alignment horizontal="right" vertical="center" wrapText="1"/>
      <protection locked="0"/>
    </xf>
    <xf numFmtId="49" fontId="13" fillId="0" borderId="0" xfId="1" quotePrefix="1" applyNumberFormat="1" applyFont="1" applyAlignment="1" applyProtection="1">
      <alignment horizontal="right" vertical="center" wrapText="1"/>
      <protection locked="0"/>
    </xf>
    <xf numFmtId="0" fontId="13" fillId="0" borderId="0" xfId="0" applyFont="1" applyAlignment="1">
      <alignment horizontal="center" vertical="center" wrapText="1"/>
    </xf>
    <xf numFmtId="164" fontId="12" fillId="0" borderId="0" xfId="0" applyNumberFormat="1" applyFont="1" applyAlignment="1">
      <alignment horizontal="right" vertical="center"/>
    </xf>
    <xf numFmtId="9" fontId="12" fillId="0" borderId="0" xfId="0" applyNumberFormat="1" applyFont="1" applyAlignment="1">
      <alignment horizontal="right" vertical="center"/>
    </xf>
    <xf numFmtId="9" fontId="13" fillId="0" borderId="0" xfId="0" applyNumberFormat="1" applyFont="1" applyAlignment="1">
      <alignment horizontal="right" vertical="center"/>
    </xf>
    <xf numFmtId="6" fontId="12" fillId="0" borderId="0" xfId="0" applyNumberFormat="1" applyFont="1" applyAlignment="1">
      <alignment horizontal="right" vertical="center"/>
    </xf>
    <xf numFmtId="6" fontId="12" fillId="0" borderId="0" xfId="2" applyNumberFormat="1" applyFont="1" applyBorder="1" applyAlignment="1">
      <alignment horizontal="right" vertical="center"/>
    </xf>
    <xf numFmtId="6" fontId="13" fillId="0" borderId="0" xfId="0" applyNumberFormat="1" applyFont="1" applyAlignment="1">
      <alignment horizontal="right" vertical="center"/>
    </xf>
    <xf numFmtId="0" fontId="48" fillId="0" borderId="0" xfId="0" applyFont="1" applyAlignment="1">
      <alignment horizontal="right" vertical="center"/>
    </xf>
    <xf numFmtId="49" fontId="12" fillId="0" borderId="0" xfId="0" applyNumberFormat="1" applyFont="1" applyAlignment="1">
      <alignment horizontal="right" vertical="center"/>
    </xf>
    <xf numFmtId="49" fontId="13" fillId="0" borderId="0" xfId="0" applyNumberFormat="1" applyFont="1" applyAlignment="1">
      <alignment horizontal="right" vertical="center"/>
    </xf>
    <xf numFmtId="41" fontId="13" fillId="0" borderId="0" xfId="0" applyNumberFormat="1" applyFont="1" applyAlignment="1">
      <alignment horizontal="right" vertical="center"/>
    </xf>
    <xf numFmtId="9" fontId="12" fillId="0" borderId="0" xfId="1" applyFont="1" applyBorder="1" applyAlignment="1">
      <alignment horizontal="right" vertical="center"/>
    </xf>
    <xf numFmtId="9" fontId="13" fillId="0" borderId="0" xfId="1" applyFont="1" applyBorder="1" applyAlignment="1">
      <alignment horizontal="right" vertical="center"/>
    </xf>
    <xf numFmtId="3" fontId="12" fillId="0" borderId="0" xfId="2" applyNumberFormat="1" applyFont="1" applyBorder="1" applyAlignment="1">
      <alignment horizontal="right" vertical="center"/>
    </xf>
    <xf numFmtId="3" fontId="13" fillId="0" borderId="0" xfId="2" applyNumberFormat="1" applyFont="1" applyBorder="1" applyAlignment="1">
      <alignment horizontal="right" vertical="center"/>
    </xf>
    <xf numFmtId="3" fontId="13" fillId="0" borderId="0" xfId="0" applyNumberFormat="1" applyFont="1" applyAlignment="1">
      <alignment horizontal="right" vertical="center"/>
    </xf>
    <xf numFmtId="2" fontId="12" fillId="0" borderId="0" xfId="0" applyNumberFormat="1" applyFont="1" applyAlignment="1">
      <alignment horizontal="right" vertical="center"/>
    </xf>
    <xf numFmtId="2" fontId="13" fillId="0" borderId="0" xfId="0" applyNumberFormat="1" applyFont="1" applyAlignment="1">
      <alignment horizontal="right" vertical="center"/>
    </xf>
    <xf numFmtId="166" fontId="12" fillId="0" borderId="0" xfId="2" applyNumberFormat="1" applyFont="1" applyAlignment="1">
      <alignment horizontal="right" vertical="center"/>
    </xf>
    <xf numFmtId="3" fontId="13" fillId="0" borderId="0" xfId="0" applyNumberFormat="1" applyFont="1" applyAlignment="1">
      <alignment vertical="center"/>
    </xf>
    <xf numFmtId="10" fontId="12" fillId="0" borderId="0" xfId="0" applyNumberFormat="1" applyFont="1" applyAlignment="1">
      <alignment horizontal="right" vertical="center"/>
    </xf>
    <xf numFmtId="10" fontId="12" fillId="0" borderId="0" xfId="1" applyNumberFormat="1" applyFont="1" applyAlignment="1">
      <alignment horizontal="right" vertical="center"/>
    </xf>
    <xf numFmtId="3" fontId="12" fillId="0" borderId="0" xfId="2" applyNumberFormat="1" applyFont="1" applyAlignment="1">
      <alignment horizontal="right" vertical="center"/>
    </xf>
    <xf numFmtId="3" fontId="13" fillId="0" borderId="0" xfId="2" applyNumberFormat="1" applyFont="1" applyAlignment="1">
      <alignment horizontal="right" vertical="center"/>
    </xf>
    <xf numFmtId="166" fontId="12" fillId="0" borderId="0" xfId="0" applyNumberFormat="1" applyFont="1" applyAlignment="1">
      <alignment horizontal="right" vertical="center"/>
    </xf>
    <xf numFmtId="166" fontId="3" fillId="0" borderId="0" xfId="0" applyNumberFormat="1" applyFont="1" applyAlignment="1">
      <alignment horizontal="right" vertical="center"/>
    </xf>
    <xf numFmtId="166" fontId="13" fillId="0" borderId="0" xfId="2" applyNumberFormat="1" applyFont="1" applyFill="1" applyAlignment="1">
      <alignment vertical="center"/>
    </xf>
    <xf numFmtId="9" fontId="12" fillId="8" borderId="0" xfId="0" applyNumberFormat="1" applyFont="1" applyFill="1" applyAlignment="1">
      <alignment horizontal="right" vertical="center"/>
    </xf>
    <xf numFmtId="0" fontId="12" fillId="8" borderId="0" xfId="0" applyFont="1" applyFill="1" applyAlignment="1">
      <alignment horizontal="right" vertical="center"/>
    </xf>
    <xf numFmtId="9" fontId="48" fillId="8" borderId="0" xfId="0" applyNumberFormat="1" applyFont="1" applyFill="1" applyAlignment="1">
      <alignment horizontal="right" vertical="center"/>
    </xf>
    <xf numFmtId="9" fontId="13" fillId="0" borderId="0" xfId="0" applyNumberFormat="1" applyFont="1" applyAlignment="1">
      <alignment vertical="center"/>
    </xf>
    <xf numFmtId="49" fontId="13" fillId="8" borderId="0" xfId="0" applyNumberFormat="1" applyFont="1" applyFill="1" applyAlignment="1">
      <alignment horizontal="right" vertical="center"/>
    </xf>
    <xf numFmtId="9" fontId="13" fillId="8" borderId="0" xfId="0" applyNumberFormat="1" applyFont="1" applyFill="1" applyAlignment="1">
      <alignment horizontal="right" vertical="center"/>
    </xf>
    <xf numFmtId="165" fontId="12" fillId="0" borderId="0" xfId="0" applyNumberFormat="1" applyFont="1" applyAlignment="1">
      <alignment horizontal="right" vertical="center"/>
    </xf>
    <xf numFmtId="165" fontId="13" fillId="0" borderId="0" xfId="0" applyNumberFormat="1" applyFont="1" applyAlignment="1">
      <alignment vertical="center"/>
    </xf>
    <xf numFmtId="10" fontId="12" fillId="0" borderId="0" xfId="0" applyNumberFormat="1" applyFont="1" applyAlignment="1">
      <alignment vertical="center"/>
    </xf>
    <xf numFmtId="10" fontId="13" fillId="0" borderId="0" xfId="0" applyNumberFormat="1" applyFont="1" applyAlignment="1">
      <alignment horizontal="right" vertical="center" wrapText="1"/>
    </xf>
    <xf numFmtId="164" fontId="13" fillId="8" borderId="0" xfId="0" applyNumberFormat="1" applyFont="1" applyFill="1" applyAlignment="1">
      <alignment horizontal="right" vertical="center"/>
    </xf>
    <xf numFmtId="0" fontId="13" fillId="13" borderId="0" xfId="0" applyFont="1" applyFill="1" applyAlignment="1">
      <alignment horizontal="right" vertical="center"/>
    </xf>
    <xf numFmtId="0" fontId="13" fillId="13" borderId="0" xfId="0" applyFont="1" applyFill="1" applyAlignment="1">
      <alignment horizontal="right" vertical="center" wrapText="1"/>
    </xf>
    <xf numFmtId="164" fontId="13" fillId="8" borderId="0" xfId="0" quotePrefix="1" applyNumberFormat="1" applyFont="1" applyFill="1" applyAlignment="1">
      <alignment horizontal="right" vertical="center"/>
    </xf>
    <xf numFmtId="0" fontId="13" fillId="8" borderId="0" xfId="0" quotePrefix="1" applyFont="1" applyFill="1" applyAlignment="1">
      <alignment horizontal="right" vertical="center"/>
    </xf>
    <xf numFmtId="3" fontId="12" fillId="0" borderId="0" xfId="0" applyNumberFormat="1" applyFont="1" applyAlignment="1">
      <alignment horizontal="right" vertical="center" wrapText="1"/>
    </xf>
    <xf numFmtId="0" fontId="48" fillId="0" borderId="0" xfId="0" applyFont="1" applyAlignment="1">
      <alignment horizontal="right" vertical="center" wrapText="1"/>
    </xf>
    <xf numFmtId="9" fontId="12" fillId="8" borderId="0" xfId="0" quotePrefix="1" applyNumberFormat="1" applyFont="1" applyFill="1" applyAlignment="1">
      <alignment horizontal="right" vertical="center"/>
    </xf>
    <xf numFmtId="9" fontId="12" fillId="0" borderId="0" xfId="0" quotePrefix="1" applyNumberFormat="1" applyFont="1" applyAlignment="1">
      <alignment horizontal="right" vertical="center"/>
    </xf>
    <xf numFmtId="0" fontId="12" fillId="0" borderId="0" xfId="0" quotePrefix="1" applyFont="1" applyAlignment="1">
      <alignment horizontal="right" vertical="center"/>
    </xf>
    <xf numFmtId="9" fontId="15" fillId="0" borderId="0" xfId="0" quotePrefix="1" applyNumberFormat="1" applyFont="1" applyAlignment="1">
      <alignment horizontal="right" vertical="center"/>
    </xf>
    <xf numFmtId="0" fontId="12" fillId="12" borderId="0" xfId="0" applyFont="1" applyFill="1" applyAlignment="1">
      <alignment horizontal="right" vertical="center"/>
    </xf>
    <xf numFmtId="0" fontId="48" fillId="12" borderId="0" xfId="0" applyFont="1" applyFill="1" applyAlignment="1">
      <alignment horizontal="right" vertical="center"/>
    </xf>
    <xf numFmtId="9" fontId="48" fillId="0" borderId="0" xfId="0" quotePrefix="1" applyNumberFormat="1" applyFont="1" applyAlignment="1">
      <alignment vertical="center" wrapText="1"/>
    </xf>
    <xf numFmtId="1" fontId="12" fillId="0" borderId="0" xfId="0" quotePrefix="1" applyNumberFormat="1" applyFont="1" applyAlignment="1">
      <alignment vertical="center" wrapText="1"/>
    </xf>
    <xf numFmtId="9" fontId="12" fillId="0" borderId="0" xfId="0" quotePrefix="1" applyNumberFormat="1" applyFont="1" applyAlignment="1">
      <alignment vertical="center" wrapText="1"/>
    </xf>
    <xf numFmtId="9" fontId="34" fillId="0" borderId="0" xfId="0" quotePrefix="1" applyNumberFormat="1" applyFont="1" applyAlignment="1">
      <alignment horizontal="right" vertical="center"/>
    </xf>
    <xf numFmtId="0" fontId="16" fillId="17" borderId="0" xfId="0" applyFont="1" applyFill="1" applyAlignment="1">
      <alignment vertical="center" wrapText="1"/>
    </xf>
    <xf numFmtId="0" fontId="12" fillId="16" borderId="0" xfId="0" applyFont="1" applyFill="1" applyAlignment="1">
      <alignment vertical="center"/>
    </xf>
    <xf numFmtId="0" fontId="48" fillId="16" borderId="0" xfId="0" applyFont="1" applyFill="1" applyAlignment="1">
      <alignment vertical="center"/>
    </xf>
    <xf numFmtId="0" fontId="51" fillId="0" borderId="0" xfId="0" applyFont="1" applyAlignment="1">
      <alignment vertical="center"/>
    </xf>
    <xf numFmtId="0" fontId="48" fillId="0" borderId="0" xfId="0" applyFont="1" applyAlignment="1">
      <alignment vertical="center"/>
    </xf>
    <xf numFmtId="9" fontId="15" fillId="0" borderId="0" xfId="0" applyNumberFormat="1" applyFont="1" applyAlignment="1">
      <alignment vertical="center"/>
    </xf>
    <xf numFmtId="0" fontId="12" fillId="16" borderId="53" xfId="0" applyFont="1" applyFill="1" applyBorder="1" applyAlignment="1">
      <alignment vertical="center"/>
    </xf>
    <xf numFmtId="0" fontId="48" fillId="16" borderId="53" xfId="0" applyFont="1" applyFill="1" applyBorder="1" applyAlignment="1">
      <alignment vertical="center"/>
    </xf>
    <xf numFmtId="0" fontId="3" fillId="0" borderId="0" xfId="0" applyFont="1" applyAlignment="1">
      <alignment horizontal="right" vertical="center"/>
    </xf>
    <xf numFmtId="0" fontId="69" fillId="0" borderId="0" xfId="0" applyFont="1" applyAlignment="1">
      <alignment vertical="center"/>
    </xf>
    <xf numFmtId="0" fontId="9" fillId="0" borderId="0" xfId="0" applyFont="1" applyAlignment="1">
      <alignment horizontal="right" vertical="center"/>
    </xf>
    <xf numFmtId="0" fontId="49" fillId="0" borderId="0" xfId="0" applyFont="1" applyAlignment="1">
      <alignment horizontal="right" vertical="center"/>
    </xf>
    <xf numFmtId="0" fontId="3" fillId="0" borderId="38" xfId="0" applyFont="1" applyBorder="1" applyAlignment="1">
      <alignment wrapText="1"/>
    </xf>
    <xf numFmtId="167" fontId="0" fillId="0" borderId="69" xfId="0" applyNumberFormat="1" applyBorder="1"/>
    <xf numFmtId="0" fontId="56" fillId="0" borderId="69" xfId="0" applyFont="1" applyBorder="1" applyAlignment="1">
      <alignment horizontal="center" vertical="center"/>
    </xf>
    <xf numFmtId="0" fontId="0" fillId="0" borderId="44" xfId="0" applyBorder="1"/>
    <xf numFmtId="0" fontId="70" fillId="0" borderId="50" xfId="0" applyFont="1" applyBorder="1" applyAlignment="1">
      <alignment horizontal="left" vertical="center" wrapText="1"/>
    </xf>
    <xf numFmtId="0" fontId="0" fillId="0" borderId="69" xfId="0" applyBorder="1" applyAlignment="1">
      <alignment wrapText="1"/>
    </xf>
    <xf numFmtId="0" fontId="56" fillId="0" borderId="47" xfId="0" applyFont="1" applyBorder="1" applyAlignment="1">
      <alignment horizontal="center" vertical="center"/>
    </xf>
    <xf numFmtId="0" fontId="13" fillId="8" borderId="2" xfId="0" applyFont="1" applyFill="1" applyBorder="1" applyAlignment="1">
      <alignment horizontal="right" wrapText="1"/>
    </xf>
    <xf numFmtId="0" fontId="70" fillId="0" borderId="50" xfId="0" applyFont="1" applyBorder="1" applyAlignment="1">
      <alignment horizontal="center" vertical="center" wrapText="1"/>
    </xf>
    <xf numFmtId="0" fontId="56" fillId="0" borderId="47" xfId="0" applyFont="1" applyBorder="1" applyAlignment="1">
      <alignment horizontal="center" vertical="center" wrapText="1"/>
    </xf>
    <xf numFmtId="9" fontId="0" fillId="0" borderId="48" xfId="1" applyFont="1" applyFill="1" applyBorder="1" applyAlignment="1">
      <alignment wrapText="1"/>
    </xf>
    <xf numFmtId="0" fontId="0" fillId="0" borderId="49" xfId="0" applyBorder="1" applyAlignment="1">
      <alignment wrapText="1"/>
    </xf>
    <xf numFmtId="1" fontId="0" fillId="0" borderId="69" xfId="0" applyNumberFormat="1" applyBorder="1"/>
    <xf numFmtId="9" fontId="0" fillId="0" borderId="69" xfId="0" applyNumberFormat="1" applyBorder="1"/>
    <xf numFmtId="1" fontId="0" fillId="0" borderId="44" xfId="0" applyNumberFormat="1" applyBorder="1"/>
    <xf numFmtId="0" fontId="43" fillId="0" borderId="69" xfId="0" applyFont="1" applyBorder="1"/>
    <xf numFmtId="0" fontId="43" fillId="0" borderId="44" xfId="0" applyFont="1" applyBorder="1"/>
    <xf numFmtId="0" fontId="43" fillId="0" borderId="25" xfId="0" applyFont="1" applyBorder="1"/>
    <xf numFmtId="0" fontId="0" fillId="0" borderId="70" xfId="0" applyBorder="1"/>
    <xf numFmtId="0" fontId="52" fillId="0" borderId="69" xfId="0" applyFont="1" applyBorder="1"/>
    <xf numFmtId="0" fontId="59" fillId="0" borderId="69" xfId="0" applyFont="1" applyBorder="1" applyAlignment="1">
      <alignment vertical="top" wrapText="1"/>
    </xf>
    <xf numFmtId="0" fontId="59" fillId="0" borderId="69" xfId="0" applyFont="1" applyBorder="1" applyAlignment="1">
      <alignment horizontal="left" vertical="top" wrapText="1"/>
    </xf>
    <xf numFmtId="9" fontId="0" fillId="0" borderId="48" xfId="0" applyNumberFormat="1" applyBorder="1"/>
    <xf numFmtId="3" fontId="0" fillId="0" borderId="69" xfId="0" applyNumberFormat="1" applyBorder="1" applyAlignment="1">
      <alignment horizontal="left"/>
    </xf>
    <xf numFmtId="0" fontId="0" fillId="0" borderId="48" xfId="0" applyBorder="1" applyAlignment="1">
      <alignment wrapText="1"/>
    </xf>
    <xf numFmtId="0" fontId="52" fillId="0" borderId="69" xfId="0" applyFont="1" applyBorder="1" applyAlignment="1">
      <alignment horizontal="center" wrapText="1"/>
    </xf>
    <xf numFmtId="0" fontId="0" fillId="0" borderId="47" xfId="0" applyBorder="1" applyAlignment="1">
      <alignment wrapText="1"/>
    </xf>
    <xf numFmtId="0" fontId="61" fillId="0" borderId="52" xfId="0" applyFont="1" applyBorder="1" applyAlignment="1">
      <alignment horizontal="center" textRotation="90"/>
    </xf>
    <xf numFmtId="0" fontId="0" fillId="0" borderId="69" xfId="0" applyBorder="1" applyAlignment="1">
      <alignment horizontal="center" vertical="center"/>
    </xf>
    <xf numFmtId="0" fontId="0" fillId="0" borderId="69" xfId="0" applyBorder="1" applyAlignment="1">
      <alignment horizontal="left" vertical="center" wrapText="1"/>
    </xf>
    <xf numFmtId="0" fontId="59" fillId="0" borderId="69" xfId="0" applyFont="1" applyBorder="1" applyAlignment="1">
      <alignment horizontal="right" vertical="top" wrapText="1"/>
    </xf>
    <xf numFmtId="0" fontId="44" fillId="0" borderId="69" xfId="0" applyFont="1" applyBorder="1" applyAlignment="1">
      <alignment wrapText="1"/>
    </xf>
    <xf numFmtId="0" fontId="59" fillId="0" borderId="52" xfId="0" applyFont="1" applyBorder="1" applyAlignment="1">
      <alignment horizontal="left" vertical="top" wrapText="1"/>
    </xf>
    <xf numFmtId="0" fontId="5" fillId="2" borderId="0" xfId="0" applyFont="1" applyFill="1" applyAlignment="1">
      <alignment vertical="top"/>
    </xf>
    <xf numFmtId="0" fontId="3" fillId="2" borderId="0" xfId="0" applyFont="1" applyFill="1" applyAlignment="1">
      <alignment vertical="top"/>
    </xf>
    <xf numFmtId="0" fontId="3" fillId="2" borderId="42" xfId="0" applyFont="1" applyFill="1" applyBorder="1" applyAlignment="1">
      <alignment vertical="top"/>
    </xf>
    <xf numFmtId="0" fontId="3" fillId="2" borderId="42" xfId="0" applyFont="1" applyFill="1" applyBorder="1" applyAlignment="1">
      <alignment vertical="top" wrapText="1"/>
    </xf>
    <xf numFmtId="0" fontId="13" fillId="6" borderId="3" xfId="0" applyFont="1" applyFill="1" applyBorder="1" applyAlignment="1">
      <alignment horizontal="center" vertical="center" wrapText="1"/>
    </xf>
    <xf numFmtId="0" fontId="13" fillId="6" borderId="62"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3" fillId="0" borderId="0" xfId="0" applyFont="1" applyAlignment="1">
      <alignment horizontal="left" wrapText="1"/>
    </xf>
    <xf numFmtId="0" fontId="3" fillId="0" borderId="2" xfId="0" applyFont="1" applyBorder="1"/>
    <xf numFmtId="0" fontId="13" fillId="8" borderId="2" xfId="0" applyFont="1" applyFill="1" applyBorder="1" applyAlignment="1">
      <alignment wrapText="1"/>
    </xf>
    <xf numFmtId="0" fontId="3" fillId="0" borderId="66" xfId="0" applyFont="1" applyBorder="1"/>
    <xf numFmtId="166" fontId="15" fillId="0" borderId="0" xfId="2" applyNumberFormat="1" applyFont="1" applyBorder="1" applyAlignment="1">
      <alignment horizontal="right"/>
    </xf>
    <xf numFmtId="41" fontId="15" fillId="0" borderId="0" xfId="0" applyNumberFormat="1" applyFont="1" applyAlignment="1">
      <alignment horizontal="right" vertical="center"/>
    </xf>
    <xf numFmtId="4" fontId="15" fillId="0" borderId="0" xfId="0" applyNumberFormat="1" applyFont="1" applyAlignment="1">
      <alignment horizontal="right" vertical="center"/>
    </xf>
    <xf numFmtId="3" fontId="15" fillId="0" borderId="0" xfId="0" applyNumberFormat="1" applyFont="1" applyAlignment="1">
      <alignment horizontal="right" vertical="center"/>
    </xf>
    <xf numFmtId="49" fontId="15" fillId="0" borderId="0" xfId="0" applyNumberFormat="1" applyFont="1" applyAlignment="1">
      <alignment horizontal="right" vertical="center"/>
    </xf>
    <xf numFmtId="9" fontId="15" fillId="0" borderId="0" xfId="0" applyNumberFormat="1" applyFont="1" applyAlignment="1">
      <alignment horizontal="right" vertical="center"/>
    </xf>
    <xf numFmtId="2" fontId="15" fillId="0" borderId="0" xfId="0" applyNumberFormat="1" applyFont="1" applyAlignment="1">
      <alignment horizontal="right" vertical="center"/>
    </xf>
    <xf numFmtId="0" fontId="15" fillId="0" borderId="0" xfId="0" applyFont="1" applyAlignment="1">
      <alignment horizontal="right"/>
    </xf>
    <xf numFmtId="0" fontId="72" fillId="0" borderId="0" xfId="0" applyFont="1" applyAlignment="1">
      <alignment vertical="center"/>
    </xf>
    <xf numFmtId="0" fontId="1" fillId="0" borderId="50" xfId="0" applyFont="1" applyBorder="1" applyAlignment="1">
      <alignment vertical="center" wrapText="1"/>
    </xf>
    <xf numFmtId="0" fontId="13" fillId="0" borderId="0" xfId="0" applyFont="1" applyAlignment="1">
      <alignment horizontal="center" vertical="center" wrapText="1"/>
    </xf>
    <xf numFmtId="0" fontId="12" fillId="0" borderId="0" xfId="0" applyFont="1" applyAlignment="1">
      <alignment horizontal="left" vertical="top" wrapText="1"/>
    </xf>
    <xf numFmtId="0" fontId="12" fillId="0" borderId="0" xfId="0" applyFont="1" applyAlignment="1">
      <alignment horizontal="left" wrapText="1"/>
    </xf>
    <xf numFmtId="0" fontId="13" fillId="0" borderId="0" xfId="0" applyFont="1" applyAlignment="1">
      <alignment wrapText="1"/>
    </xf>
    <xf numFmtId="9" fontId="13" fillId="0" borderId="0" xfId="0" applyNumberFormat="1" applyFont="1" applyAlignment="1">
      <alignment horizontal="center" vertical="center" wrapText="1"/>
    </xf>
    <xf numFmtId="0" fontId="13" fillId="0" borderId="0" xfId="0" applyFont="1" applyAlignment="1">
      <alignment horizontal="left" wrapText="1"/>
    </xf>
    <xf numFmtId="0" fontId="13" fillId="8" borderId="0" xfId="0" applyFont="1" applyFill="1" applyAlignment="1">
      <alignment horizontal="left" vertical="center"/>
    </xf>
    <xf numFmtId="0" fontId="13" fillId="8" borderId="0" xfId="0" applyFont="1" applyFill="1" applyAlignment="1">
      <alignment horizontal="left" vertical="center" wrapText="1"/>
    </xf>
    <xf numFmtId="0" fontId="3" fillId="0" borderId="0" xfId="0" applyFont="1" applyAlignment="1">
      <alignment horizontal="left" vertical="top" wrapText="1"/>
    </xf>
    <xf numFmtId="0" fontId="28" fillId="5" borderId="11" xfId="0" applyFont="1" applyFill="1" applyBorder="1" applyAlignment="1">
      <alignment horizontal="center" vertical="center" wrapText="1"/>
    </xf>
    <xf numFmtId="0" fontId="28" fillId="5" borderId="0" xfId="0" applyFont="1" applyFill="1" applyAlignment="1">
      <alignment horizontal="center" vertical="center" wrapText="1"/>
    </xf>
    <xf numFmtId="0" fontId="12" fillId="0" borderId="2" xfId="0" applyFont="1" applyBorder="1" applyAlignment="1">
      <alignment horizontal="left" vertical="center" wrapText="1"/>
    </xf>
    <xf numFmtId="0" fontId="12" fillId="0" borderId="0" xfId="0" applyFont="1" applyAlignment="1">
      <alignment horizontal="left" vertical="center" wrapText="1"/>
    </xf>
    <xf numFmtId="0" fontId="3" fillId="10" borderId="0" xfId="0" applyFont="1" applyFill="1" applyAlignment="1">
      <alignment horizontal="left" wrapText="1"/>
    </xf>
    <xf numFmtId="0" fontId="3" fillId="0" borderId="2" xfId="0" applyFont="1" applyBorder="1" applyAlignment="1">
      <alignment horizontal="left" vertical="top" wrapText="1"/>
    </xf>
    <xf numFmtId="0" fontId="15" fillId="0" borderId="0" xfId="0" applyFont="1" applyAlignment="1">
      <alignment horizontal="left" wrapText="1"/>
    </xf>
    <xf numFmtId="0" fontId="3" fillId="0" borderId="64" xfId="0" applyFont="1" applyBorder="1" applyAlignment="1">
      <alignment horizontal="center" vertical="center"/>
    </xf>
    <xf numFmtId="0" fontId="3" fillId="0" borderId="2" xfId="0" applyFont="1" applyBorder="1" applyAlignment="1">
      <alignment horizontal="center" vertical="center"/>
    </xf>
    <xf numFmtId="0" fontId="3" fillId="0" borderId="59" xfId="0" applyFont="1" applyBorder="1" applyAlignment="1">
      <alignment horizontal="center" vertical="center"/>
    </xf>
    <xf numFmtId="0" fontId="3" fillId="0" borderId="55" xfId="0" applyFont="1" applyBorder="1" applyAlignment="1">
      <alignment horizontal="center" vertical="center"/>
    </xf>
    <xf numFmtId="0" fontId="3" fillId="0" borderId="0" xfId="0" applyFont="1" applyAlignment="1">
      <alignment horizontal="center" vertical="center"/>
    </xf>
    <xf numFmtId="0" fontId="3" fillId="0" borderId="61" xfId="0" applyFont="1" applyBorder="1" applyAlignment="1">
      <alignment horizontal="center" vertical="center"/>
    </xf>
    <xf numFmtId="0" fontId="3" fillId="0" borderId="65" xfId="0" applyFont="1" applyBorder="1" applyAlignment="1">
      <alignment horizontal="center" vertical="center"/>
    </xf>
    <xf numFmtId="0" fontId="3" fillId="0" borderId="3" xfId="0" applyFont="1" applyBorder="1" applyAlignment="1">
      <alignment horizontal="center" vertical="center"/>
    </xf>
    <xf numFmtId="0" fontId="3" fillId="0" borderId="63" xfId="0" applyFont="1" applyBorder="1" applyAlignment="1">
      <alignment horizontal="center" vertical="center"/>
    </xf>
    <xf numFmtId="0" fontId="7" fillId="11" borderId="0" xfId="0" applyFont="1" applyFill="1" applyAlignment="1">
      <alignment horizontal="left" wrapText="1"/>
    </xf>
    <xf numFmtId="0" fontId="7" fillId="11" borderId="3" xfId="0" applyFont="1" applyFill="1" applyBorder="1" applyAlignment="1">
      <alignment horizontal="left" wrapText="1"/>
    </xf>
    <xf numFmtId="0" fontId="45" fillId="14" borderId="56" xfId="0" applyFont="1" applyFill="1" applyBorder="1" applyAlignment="1">
      <alignment horizontal="center" vertical="center" wrapText="1"/>
    </xf>
    <xf numFmtId="0" fontId="45" fillId="14" borderId="0" xfId="0" applyFont="1" applyFill="1" applyAlignment="1">
      <alignment horizontal="center" vertical="center" wrapText="1"/>
    </xf>
    <xf numFmtId="0" fontId="45" fillId="14" borderId="0" xfId="0" applyFont="1" applyFill="1" applyAlignment="1">
      <alignment horizontal="center" vertical="center"/>
    </xf>
    <xf numFmtId="0" fontId="13" fillId="6" borderId="57"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58" xfId="0" applyFont="1" applyFill="1" applyBorder="1" applyAlignment="1">
      <alignment horizontal="center" vertical="center" wrapText="1"/>
    </xf>
    <xf numFmtId="0" fontId="13" fillId="6" borderId="60"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0" xfId="0" applyFont="1" applyFill="1" applyAlignment="1">
      <alignment horizontal="center" vertical="center" wrapText="1"/>
    </xf>
    <xf numFmtId="0" fontId="13" fillId="6" borderId="59" xfId="0" applyFont="1" applyFill="1" applyBorder="1" applyAlignment="1">
      <alignment horizontal="center" vertical="center" wrapText="1"/>
    </xf>
    <xf numFmtId="0" fontId="13" fillId="6" borderId="61" xfId="0" applyFont="1" applyFill="1" applyBorder="1" applyAlignment="1">
      <alignment horizontal="center" vertical="center" wrapText="1"/>
    </xf>
    <xf numFmtId="0" fontId="71" fillId="0" borderId="0" xfId="0" applyFont="1" applyAlignment="1">
      <alignment wrapText="1"/>
    </xf>
    <xf numFmtId="0" fontId="45" fillId="14" borderId="0" xfId="0" applyFont="1" applyFill="1" applyAlignment="1">
      <alignment horizontal="center"/>
    </xf>
    <xf numFmtId="0" fontId="17" fillId="5" borderId="22" xfId="0" applyFont="1" applyFill="1" applyBorder="1" applyAlignment="1">
      <alignment horizontal="center" vertical="center" wrapText="1"/>
    </xf>
    <xf numFmtId="0" fontId="17" fillId="5" borderId="24" xfId="0" applyFont="1" applyFill="1" applyBorder="1" applyAlignment="1">
      <alignment horizontal="center" vertical="center" wrapText="1"/>
    </xf>
    <xf numFmtId="0" fontId="17" fillId="5" borderId="23" xfId="0" applyFont="1" applyFill="1" applyBorder="1" applyAlignment="1">
      <alignment horizontal="center" vertical="center" wrapText="1"/>
    </xf>
    <xf numFmtId="0" fontId="7" fillId="0" borderId="0" xfId="0" applyFont="1" applyAlignment="1">
      <alignment horizontal="left" vertical="top"/>
    </xf>
    <xf numFmtId="0" fontId="7" fillId="0" borderId="38" xfId="0" applyFont="1" applyBorder="1" applyAlignment="1">
      <alignment horizontal="left" vertical="top"/>
    </xf>
    <xf numFmtId="0" fontId="5" fillId="4" borderId="42" xfId="0" applyFont="1" applyFill="1" applyBorder="1" applyAlignment="1">
      <alignment horizontal="left" vertical="top" wrapText="1"/>
    </xf>
    <xf numFmtId="0" fontId="5" fillId="4" borderId="0" xfId="0" applyFont="1" applyFill="1" applyAlignment="1">
      <alignment horizontal="left" vertical="top" wrapText="1"/>
    </xf>
    <xf numFmtId="0" fontId="5" fillId="4" borderId="38" xfId="0" applyFont="1" applyFill="1" applyBorder="1" applyAlignment="1">
      <alignment horizontal="left" vertical="top" wrapText="1"/>
    </xf>
    <xf numFmtId="0" fontId="7" fillId="0" borderId="42" xfId="0" applyFont="1" applyBorder="1" applyAlignment="1">
      <alignment horizontal="left" vertical="top" wrapText="1"/>
    </xf>
    <xf numFmtId="0" fontId="7" fillId="0" borderId="38" xfId="0" applyFont="1" applyBorder="1" applyAlignment="1">
      <alignment horizontal="left" vertical="top" wrapText="1"/>
    </xf>
    <xf numFmtId="0" fontId="0" fillId="0" borderId="47" xfId="0" applyBorder="1" applyAlignment="1">
      <alignment horizontal="left" wrapText="1"/>
    </xf>
    <xf numFmtId="0" fontId="0" fillId="0" borderId="44" xfId="0" applyBorder="1" applyAlignment="1">
      <alignment horizontal="left" wrapText="1"/>
    </xf>
    <xf numFmtId="0" fontId="0" fillId="0" borderId="50" xfId="0" applyBorder="1" applyAlignment="1">
      <alignment horizontal="left" wrapText="1"/>
    </xf>
    <xf numFmtId="0" fontId="0" fillId="0" borderId="0" xfId="0" applyAlignment="1">
      <alignment horizontal="left" vertical="top" wrapText="1"/>
    </xf>
    <xf numFmtId="0" fontId="52" fillId="0" borderId="50" xfId="0" applyFont="1" applyBorder="1" applyAlignment="1">
      <alignment horizontal="left" vertical="top"/>
    </xf>
    <xf numFmtId="0" fontId="59" fillId="11" borderId="46" xfId="0" applyFont="1" applyFill="1" applyBorder="1" applyAlignment="1">
      <alignment horizontal="center" textRotation="90" wrapText="1"/>
    </xf>
    <xf numFmtId="0" fontId="59" fillId="11" borderId="49" xfId="0" applyFont="1" applyFill="1" applyBorder="1" applyAlignment="1">
      <alignment horizontal="center" textRotation="90" wrapText="1"/>
    </xf>
    <xf numFmtId="0" fontId="59" fillId="11" borderId="46" xfId="0" applyFont="1" applyFill="1" applyBorder="1" applyAlignment="1">
      <alignment horizontal="center" textRotation="90"/>
    </xf>
    <xf numFmtId="0" fontId="59" fillId="11" borderId="49" xfId="0" applyFont="1" applyFill="1" applyBorder="1" applyAlignment="1">
      <alignment horizontal="center" textRotation="90"/>
    </xf>
    <xf numFmtId="0" fontId="61" fillId="11" borderId="46" xfId="0" applyFont="1" applyFill="1" applyBorder="1" applyAlignment="1">
      <alignment horizontal="center" textRotation="90" wrapText="1"/>
    </xf>
    <xf numFmtId="0" fontId="61" fillId="11" borderId="49" xfId="0" applyFont="1" applyFill="1" applyBorder="1" applyAlignment="1">
      <alignment horizontal="center" textRotation="90" wrapText="1"/>
    </xf>
    <xf numFmtId="0" fontId="59" fillId="0" borderId="46" xfId="0" applyFont="1" applyBorder="1" applyAlignment="1">
      <alignment horizontal="center" textRotation="90"/>
    </xf>
    <xf numFmtId="0" fontId="59" fillId="0" borderId="49" xfId="0" applyFont="1" applyBorder="1" applyAlignment="1">
      <alignment horizontal="center" textRotation="90"/>
    </xf>
    <xf numFmtId="0" fontId="59" fillId="0" borderId="47" xfId="0" applyFont="1" applyBorder="1" applyAlignment="1">
      <alignment horizontal="center" vertical="top"/>
    </xf>
    <xf numFmtId="0" fontId="59" fillId="0" borderId="44" xfId="0" applyFont="1" applyBorder="1" applyAlignment="1">
      <alignment horizontal="center" vertical="top"/>
    </xf>
    <xf numFmtId="0" fontId="59" fillId="0" borderId="50" xfId="0" applyFont="1" applyBorder="1" applyAlignment="1">
      <alignment horizontal="center" textRotation="90"/>
    </xf>
    <xf numFmtId="0" fontId="55" fillId="0" borderId="50" xfId="0" applyFont="1" applyBorder="1" applyAlignment="1">
      <alignment horizontal="center" wrapText="1"/>
    </xf>
    <xf numFmtId="0" fontId="55" fillId="0" borderId="47" xfId="0" applyFont="1" applyBorder="1" applyAlignment="1">
      <alignment horizontal="left" vertical="top"/>
    </xf>
    <xf numFmtId="0" fontId="55" fillId="0" borderId="44" xfId="0" applyFont="1" applyBorder="1" applyAlignment="1">
      <alignment horizontal="left" vertical="top"/>
    </xf>
    <xf numFmtId="0" fontId="55" fillId="0" borderId="48" xfId="0" applyFont="1" applyBorder="1" applyAlignment="1">
      <alignment horizontal="left" vertical="top"/>
    </xf>
    <xf numFmtId="0" fontId="55" fillId="0" borderId="50" xfId="0" applyFont="1" applyBorder="1" applyAlignment="1">
      <alignment horizontal="center" vertical="top" wrapText="1"/>
      <extLst>
        <ext xmlns:xfpb="http://schemas.microsoft.com/office/spreadsheetml/2022/featurepropertybag" uri="{C7286773-470A-42A8-94C5-96B5CB345126}">
          <xfpb:xfComplement i="0"/>
        </ext>
      </extLst>
    </xf>
    <xf numFmtId="14" fontId="56" fillId="0" borderId="51" xfId="0" applyNumberFormat="1" applyFont="1" applyBorder="1" applyAlignment="1">
      <alignment horizontal="center"/>
    </xf>
    <xf numFmtId="0" fontId="56" fillId="0" borderId="67" xfId="0" applyFont="1" applyBorder="1" applyAlignment="1">
      <alignment horizontal="center"/>
    </xf>
    <xf numFmtId="0" fontId="0" fillId="0" borderId="52" xfId="0" applyBorder="1" applyAlignment="1">
      <alignment horizontal="center"/>
    </xf>
    <xf numFmtId="0" fontId="0" fillId="0" borderId="68" xfId="0" applyBorder="1" applyAlignment="1">
      <alignment horizontal="center"/>
    </xf>
    <xf numFmtId="0" fontId="0" fillId="0" borderId="51" xfId="0" applyBorder="1" applyAlignment="1">
      <alignment horizontal="center"/>
    </xf>
    <xf numFmtId="0" fontId="0" fillId="0" borderId="67" xfId="0" applyBorder="1" applyAlignment="1">
      <alignment horizontal="center"/>
    </xf>
    <xf numFmtId="0" fontId="56" fillId="0" borderId="47" xfId="0" applyFont="1" applyBorder="1" applyAlignment="1">
      <alignment horizontal="center"/>
    </xf>
    <xf numFmtId="0" fontId="56" fillId="0" borderId="48" xfId="0" applyFont="1" applyBorder="1" applyAlignment="1">
      <alignment horizontal="center"/>
    </xf>
    <xf numFmtId="0" fontId="0" fillId="0" borderId="48" xfId="0" applyBorder="1" applyAlignment="1">
      <alignment horizontal="left" wrapText="1"/>
    </xf>
    <xf numFmtId="0" fontId="52" fillId="0" borderId="50" xfId="0" applyFont="1" applyBorder="1" applyAlignment="1">
      <alignment horizontal="left" vertical="top" wrapText="1"/>
    </xf>
    <xf numFmtId="0" fontId="59" fillId="0" borderId="50" xfId="0" applyFont="1" applyBorder="1" applyAlignment="1">
      <alignment horizontal="center" textRotation="90" wrapText="1"/>
    </xf>
    <xf numFmtId="0" fontId="59" fillId="0" borderId="50" xfId="0" applyFont="1" applyBorder="1" applyAlignment="1">
      <alignment horizontal="center" vertical="center" textRotation="90" wrapText="1"/>
    </xf>
    <xf numFmtId="0" fontId="59" fillId="0" borderId="46" xfId="0" applyFont="1" applyBorder="1" applyAlignment="1">
      <alignment horizontal="center" textRotation="90" wrapText="1"/>
    </xf>
    <xf numFmtId="0" fontId="59" fillId="0" borderId="49" xfId="0" applyFont="1" applyBorder="1" applyAlignment="1">
      <alignment horizontal="center" textRotation="90" wrapText="1"/>
    </xf>
    <xf numFmtId="0" fontId="61" fillId="0" borderId="46" xfId="0" applyFont="1" applyBorder="1" applyAlignment="1">
      <alignment horizontal="center" textRotation="90" wrapText="1"/>
    </xf>
    <xf numFmtId="0" fontId="61" fillId="0" borderId="49" xfId="0" applyFont="1" applyBorder="1" applyAlignment="1">
      <alignment horizontal="center" textRotation="90" wrapText="1"/>
    </xf>
    <xf numFmtId="0" fontId="59" fillId="0" borderId="47" xfId="0" applyFont="1" applyBorder="1" applyAlignment="1">
      <alignment horizontal="center" vertical="top" wrapText="1"/>
    </xf>
    <xf numFmtId="0" fontId="59" fillId="0" borderId="44" xfId="0" applyFont="1" applyBorder="1" applyAlignment="1">
      <alignment horizontal="center" vertical="top" wrapText="1"/>
    </xf>
    <xf numFmtId="0" fontId="70" fillId="0" borderId="50" xfId="0" applyFont="1" applyBorder="1" applyAlignment="1">
      <alignment horizontal="center" wrapText="1"/>
    </xf>
    <xf numFmtId="0" fontId="55" fillId="0" borderId="47" xfId="0" applyFont="1" applyBorder="1" applyAlignment="1">
      <alignment horizontal="left" vertical="top" wrapText="1"/>
    </xf>
    <xf numFmtId="0" fontId="55" fillId="0" borderId="44" xfId="0" applyFont="1" applyBorder="1" applyAlignment="1">
      <alignment horizontal="left" vertical="top" wrapText="1"/>
    </xf>
    <xf numFmtId="0" fontId="55" fillId="0" borderId="48" xfId="0" applyFont="1" applyBorder="1" applyAlignment="1">
      <alignment horizontal="left" vertical="top" wrapText="1"/>
    </xf>
    <xf numFmtId="14" fontId="56" fillId="0" borderId="51" xfId="0" applyNumberFormat="1" applyFont="1" applyBorder="1" applyAlignment="1">
      <alignment horizontal="center" wrapText="1"/>
    </xf>
    <xf numFmtId="0" fontId="56" fillId="0" borderId="67" xfId="0" applyFont="1" applyBorder="1" applyAlignment="1">
      <alignment horizontal="center" wrapText="1"/>
    </xf>
    <xf numFmtId="0" fontId="0" fillId="0" borderId="52" xfId="0" applyBorder="1" applyAlignment="1">
      <alignment horizontal="center" wrapText="1"/>
    </xf>
    <xf numFmtId="0" fontId="0" fillId="0" borderId="68" xfId="0" applyBorder="1" applyAlignment="1">
      <alignment horizontal="center" wrapText="1"/>
    </xf>
    <xf numFmtId="0" fontId="0" fillId="0" borderId="51" xfId="0" applyBorder="1" applyAlignment="1">
      <alignment horizontal="center" wrapText="1"/>
    </xf>
    <xf numFmtId="0" fontId="0" fillId="0" borderId="67" xfId="0" applyBorder="1" applyAlignment="1">
      <alignment horizontal="center" wrapText="1"/>
    </xf>
    <xf numFmtId="14" fontId="56" fillId="0" borderId="47" xfId="0" applyNumberFormat="1" applyFont="1" applyBorder="1" applyAlignment="1">
      <alignment horizontal="center" wrapText="1"/>
    </xf>
    <xf numFmtId="0" fontId="56" fillId="0" borderId="48" xfId="0" applyFont="1" applyBorder="1" applyAlignment="1">
      <alignment horizontal="center" wrapText="1"/>
    </xf>
    <xf numFmtId="0" fontId="59" fillId="0" borderId="50" xfId="0" applyFont="1" applyBorder="1" applyAlignment="1">
      <alignment horizontal="center" vertical="top"/>
    </xf>
    <xf numFmtId="0" fontId="56" fillId="0" borderId="51" xfId="0" applyFont="1" applyBorder="1" applyAlignment="1">
      <alignment horizontal="center"/>
    </xf>
    <xf numFmtId="0" fontId="55" fillId="0" borderId="47" xfId="0" applyFont="1" applyBorder="1" applyAlignment="1">
      <alignment horizontal="center" vertical="top" wrapText="1"/>
      <extLst>
        <ext xmlns:xfpb="http://schemas.microsoft.com/office/spreadsheetml/2022/featurepropertybag" uri="{C7286773-470A-42A8-94C5-96B5CB345126}">
          <xfpb:xfComplement i="0"/>
        </ext>
      </extLst>
    </xf>
    <xf numFmtId="0" fontId="55" fillId="0" borderId="44" xfId="0" applyFont="1" applyBorder="1" applyAlignment="1">
      <alignment horizontal="center" vertical="top" wrapText="1"/>
      <extLst>
        <ext xmlns:xfpb="http://schemas.microsoft.com/office/spreadsheetml/2022/featurepropertybag" uri="{C7286773-470A-42A8-94C5-96B5CB345126}">
          <xfpb:xfComplement i="0"/>
        </ext>
      </extLst>
    </xf>
    <xf numFmtId="0" fontId="55" fillId="0" borderId="48" xfId="0" applyFont="1" applyBorder="1" applyAlignment="1">
      <alignment horizontal="center" vertical="top" wrapText="1"/>
      <extLst>
        <ext xmlns:xfpb="http://schemas.microsoft.com/office/spreadsheetml/2022/featurepropertybag" uri="{C7286773-470A-42A8-94C5-96B5CB345126}">
          <xfpb:xfComplement i="0"/>
        </ext>
      </extLst>
    </xf>
    <xf numFmtId="14" fontId="56" fillId="0" borderId="47" xfId="0" applyNumberFormat="1" applyFont="1" applyBorder="1" applyAlignment="1">
      <alignment horizontal="center"/>
    </xf>
    <xf numFmtId="0" fontId="59" fillId="0" borderId="46" xfId="0" applyFont="1" applyBorder="1" applyAlignment="1">
      <alignment horizontal="center" vertical="center" textRotation="90" wrapText="1"/>
    </xf>
    <xf numFmtId="0" fontId="59" fillId="0" borderId="49" xfId="0" applyFont="1" applyBorder="1" applyAlignment="1">
      <alignment horizontal="center" vertical="center" textRotation="90" wrapText="1"/>
    </xf>
    <xf numFmtId="0" fontId="59" fillId="0" borderId="54" xfId="0" applyFont="1" applyBorder="1" applyAlignment="1">
      <alignment horizontal="center" textRotation="90" wrapText="1"/>
    </xf>
    <xf numFmtId="0" fontId="0" fillId="0" borderId="51" xfId="0" applyBorder="1" applyAlignment="1">
      <alignment horizontal="left" wrapText="1"/>
    </xf>
    <xf numFmtId="0" fontId="0" fillId="0" borderId="67" xfId="0" applyBorder="1" applyAlignment="1">
      <alignment horizontal="left" wrapText="1"/>
    </xf>
    <xf numFmtId="0" fontId="59" fillId="11" borderId="54" xfId="0" applyFont="1" applyFill="1" applyBorder="1" applyAlignment="1">
      <alignment horizontal="center" textRotation="90" wrapText="1"/>
    </xf>
    <xf numFmtId="0" fontId="59" fillId="11" borderId="54" xfId="0" applyFont="1" applyFill="1" applyBorder="1" applyAlignment="1">
      <alignment horizontal="center" textRotation="90"/>
    </xf>
    <xf numFmtId="0" fontId="0" fillId="0" borderId="69" xfId="0" applyBorder="1" applyAlignment="1">
      <alignment horizontal="left" wrapText="1"/>
    </xf>
    <xf numFmtId="0" fontId="61" fillId="11" borderId="54" xfId="0" applyFont="1" applyFill="1" applyBorder="1" applyAlignment="1">
      <alignment horizontal="center" textRotation="90" wrapText="1"/>
    </xf>
    <xf numFmtId="0" fontId="59" fillId="0" borderId="54" xfId="0" applyFont="1" applyBorder="1" applyAlignment="1">
      <alignment horizontal="center" textRotation="90"/>
    </xf>
    <xf numFmtId="0" fontId="56" fillId="0" borderId="51" xfId="0" quotePrefix="1" applyFont="1" applyBorder="1" applyAlignment="1">
      <alignment horizontal="center"/>
    </xf>
    <xf numFmtId="0" fontId="56" fillId="0" borderId="47" xfId="0" quotePrefix="1" applyFont="1" applyBorder="1" applyAlignment="1">
      <alignment horizontal="center"/>
    </xf>
    <xf numFmtId="0" fontId="43" fillId="0" borderId="47" xfId="0" applyFont="1" applyBorder="1" applyAlignment="1">
      <alignment horizontal="left" wrapText="1"/>
    </xf>
    <xf numFmtId="0" fontId="42" fillId="0" borderId="50" xfId="0" applyFont="1" applyBorder="1" applyAlignment="1">
      <alignment horizontal="center" wrapText="1"/>
    </xf>
    <xf numFmtId="0" fontId="43" fillId="0" borderId="51" xfId="0" applyFont="1" applyBorder="1" applyAlignment="1">
      <alignment horizontal="left" vertical="center" wrapText="1"/>
    </xf>
    <xf numFmtId="0" fontId="52" fillId="0" borderId="67" xfId="0" applyFont="1" applyBorder="1" applyAlignment="1">
      <alignment horizontal="left" vertical="center" wrapText="1"/>
    </xf>
    <xf numFmtId="0" fontId="43" fillId="0" borderId="47" xfId="0" applyFont="1" applyBorder="1" applyAlignment="1">
      <alignment horizontal="left" vertical="center" wrapText="1"/>
    </xf>
    <xf numFmtId="0" fontId="52" fillId="0" borderId="48" xfId="0" applyFont="1" applyBorder="1" applyAlignment="1">
      <alignment horizontal="left" vertical="center" wrapText="1"/>
    </xf>
    <xf numFmtId="0" fontId="59" fillId="11" borderId="50" xfId="0" applyFont="1" applyFill="1" applyBorder="1" applyAlignment="1">
      <alignment horizontal="center" textRotation="90" wrapText="1"/>
    </xf>
    <xf numFmtId="0" fontId="59" fillId="11" borderId="50" xfId="0" applyFont="1" applyFill="1" applyBorder="1" applyAlignment="1">
      <alignment horizontal="center" textRotation="90"/>
    </xf>
    <xf numFmtId="0" fontId="61" fillId="11" borderId="50" xfId="0" applyFont="1" applyFill="1" applyBorder="1" applyAlignment="1">
      <alignment horizontal="center" textRotation="90" wrapText="1"/>
    </xf>
    <xf numFmtId="0" fontId="0" fillId="0" borderId="49" xfId="0" applyBorder="1" applyAlignment="1">
      <alignment horizontal="left" wrapText="1"/>
    </xf>
    <xf numFmtId="0" fontId="59" fillId="0" borderId="46" xfId="0" applyFont="1" applyBorder="1" applyAlignment="1">
      <alignment horizontal="left" textRotation="90" wrapText="1"/>
    </xf>
    <xf numFmtId="0" fontId="59" fillId="0" borderId="49" xfId="0" applyFont="1" applyBorder="1" applyAlignment="1">
      <alignment horizontal="left" textRotation="90" wrapText="1"/>
    </xf>
    <xf numFmtId="0" fontId="59" fillId="11" borderId="52" xfId="0" applyFont="1" applyFill="1" applyBorder="1" applyAlignment="1">
      <alignment horizontal="center" textRotation="90" wrapText="1"/>
    </xf>
    <xf numFmtId="0" fontId="59" fillId="11" borderId="51" xfId="0" applyFont="1" applyFill="1" applyBorder="1" applyAlignment="1">
      <alignment horizontal="center" textRotation="90" wrapText="1"/>
    </xf>
    <xf numFmtId="0" fontId="59" fillId="11" borderId="69" xfId="0" applyFont="1" applyFill="1" applyBorder="1" applyAlignment="1">
      <alignment horizontal="center" textRotation="90"/>
    </xf>
    <xf numFmtId="0" fontId="59" fillId="11" borderId="69" xfId="0" applyFont="1" applyFill="1" applyBorder="1" applyAlignment="1">
      <alignment horizontal="center" textRotation="90" wrapText="1"/>
    </xf>
    <xf numFmtId="0" fontId="61" fillId="11" borderId="69" xfId="0" applyFont="1" applyFill="1" applyBorder="1" applyAlignment="1">
      <alignment horizontal="center" textRotation="90" wrapText="1"/>
    </xf>
    <xf numFmtId="0" fontId="59" fillId="0" borderId="68" xfId="0" applyFont="1" applyBorder="1" applyAlignment="1">
      <alignment horizontal="center" textRotation="90" wrapText="1"/>
    </xf>
    <xf numFmtId="0" fontId="59" fillId="0" borderId="67" xfId="0" applyFont="1" applyBorder="1" applyAlignment="1">
      <alignment horizontal="center" textRotation="90" wrapText="1"/>
    </xf>
    <xf numFmtId="0" fontId="0" fillId="0" borderId="55" xfId="0" applyBorder="1" applyAlignment="1">
      <alignment horizontal="center"/>
    </xf>
    <xf numFmtId="0" fontId="0" fillId="0" borderId="71" xfId="0" applyBorder="1" applyAlignment="1">
      <alignment horizontal="center"/>
    </xf>
    <xf numFmtId="0" fontId="56" fillId="0" borderId="68" xfId="0" applyFont="1" applyBorder="1" applyAlignment="1">
      <alignment horizontal="center"/>
    </xf>
    <xf numFmtId="0" fontId="65" fillId="0" borderId="51" xfId="0" applyFont="1" applyBorder="1" applyAlignment="1">
      <alignment horizontal="left" wrapText="1"/>
    </xf>
    <xf numFmtId="0" fontId="65" fillId="0" borderId="25" xfId="0" applyFont="1" applyBorder="1" applyAlignment="1">
      <alignment horizontal="left" wrapText="1"/>
    </xf>
    <xf numFmtId="0" fontId="65" fillId="0" borderId="47" xfId="0" applyFont="1" applyBorder="1" applyAlignment="1">
      <alignment horizontal="left" wrapText="1"/>
    </xf>
    <xf numFmtId="0" fontId="65" fillId="0" borderId="48" xfId="0" applyFont="1" applyBorder="1" applyAlignment="1">
      <alignment horizontal="left" wrapText="1"/>
    </xf>
    <xf numFmtId="0" fontId="55" fillId="0" borderId="47" xfId="0" applyFont="1" applyBorder="1" applyAlignment="1">
      <alignment horizontal="center" vertical="top"/>
    </xf>
    <xf numFmtId="0" fontId="55" fillId="0" borderId="44" xfId="0" applyFont="1" applyBorder="1" applyAlignment="1">
      <alignment horizontal="center" vertical="top"/>
    </xf>
    <xf numFmtId="0" fontId="55" fillId="0" borderId="48" xfId="0" applyFont="1" applyBorder="1" applyAlignment="1">
      <alignment horizontal="center" vertical="top"/>
    </xf>
  </cellXfs>
  <cellStyles count="4">
    <cellStyle name="Comma" xfId="2" builtinId="3"/>
    <cellStyle name="Normal" xfId="0" builtinId="0"/>
    <cellStyle name="Normal 2 2" xfId="3" xr:uid="{08F4B43F-FEF0-4D7D-9D97-7D21F26958AA}"/>
    <cellStyle name="Percent" xfId="1" builtinId="5"/>
  </cellStyles>
  <dxfs count="0"/>
  <tableStyles count="0" defaultTableStyle="TableStyleMedium2" defaultPivotStyle="PivotStyleLight16"/>
  <colors>
    <mruColors>
      <color rgb="FFFF007F"/>
      <color rgb="FFDDDDDD"/>
      <color rgb="FFFF3399"/>
      <color rgb="FFFFE5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microsoft.com/office/2022/11/relationships/FeaturePropertyBag" Target="featurePropertyBag/featurePropertyBag.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10</xdr:col>
      <xdr:colOff>273050</xdr:colOff>
      <xdr:row>10</xdr:row>
      <xdr:rowOff>133350</xdr:rowOff>
    </xdr:from>
    <xdr:to>
      <xdr:col>10</xdr:col>
      <xdr:colOff>577850</xdr:colOff>
      <xdr:row>11</xdr:row>
      <xdr:rowOff>180975</xdr:rowOff>
    </xdr:to>
    <xdr:sp macro="" textlink="">
      <xdr:nvSpPr>
        <xdr:cNvPr id="3074" name="AutoShape 2">
          <a:extLst>
            <a:ext uri="{FF2B5EF4-FFF2-40B4-BE49-F238E27FC236}">
              <a16:creationId xmlns:a16="http://schemas.microsoft.com/office/drawing/2014/main" id="{29D91BA5-1434-5CED-C460-9489327EFBA6}"/>
            </a:ext>
          </a:extLst>
        </xdr:cNvPr>
        <xdr:cNvSpPr>
          <a:spLocks noChangeAspect="1" noChangeArrowheads="1"/>
        </xdr:cNvSpPr>
      </xdr:nvSpPr>
      <xdr:spPr bwMode="auto">
        <a:xfrm>
          <a:off x="7559675" y="257175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371475</xdr:colOff>
      <xdr:row>2</xdr:row>
      <xdr:rowOff>0</xdr:rowOff>
    </xdr:from>
    <xdr:to>
      <xdr:col>5</xdr:col>
      <xdr:colOff>66675</xdr:colOff>
      <xdr:row>3</xdr:row>
      <xdr:rowOff>114300</xdr:rowOff>
    </xdr:to>
    <xdr:sp macro="" textlink="">
      <xdr:nvSpPr>
        <xdr:cNvPr id="3080" name="AutoShape 8">
          <a:extLst>
            <a:ext uri="{FF2B5EF4-FFF2-40B4-BE49-F238E27FC236}">
              <a16:creationId xmlns:a16="http://schemas.microsoft.com/office/drawing/2014/main" id="{24B132C0-924A-EAF8-405F-F3C67E44243B}"/>
            </a:ext>
          </a:extLst>
        </xdr:cNvPr>
        <xdr:cNvSpPr>
          <a:spLocks noChangeAspect="1" noChangeArrowheads="1"/>
        </xdr:cNvSpPr>
      </xdr:nvSpPr>
      <xdr:spPr bwMode="auto">
        <a:xfrm>
          <a:off x="5524500" y="466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371475</xdr:colOff>
      <xdr:row>18</xdr:row>
      <xdr:rowOff>0</xdr:rowOff>
    </xdr:from>
    <xdr:ext cx="304800" cy="295275"/>
    <xdr:sp macro="" textlink="">
      <xdr:nvSpPr>
        <xdr:cNvPr id="6" name="AutoShape 8">
          <a:extLst>
            <a:ext uri="{FF2B5EF4-FFF2-40B4-BE49-F238E27FC236}">
              <a16:creationId xmlns:a16="http://schemas.microsoft.com/office/drawing/2014/main" id="{684D32A9-E274-45EF-BAFA-D687E5E94737}"/>
            </a:ext>
            <a:ext uri="{147F2762-F138-4A5C-976F-8EAC2B608ADB}">
              <a16:predDERef xmlns:a16="http://schemas.microsoft.com/office/drawing/2014/main" pred="{24B132C0-924A-EAF8-405F-F3C67E44243B}"/>
            </a:ext>
          </a:extLst>
        </xdr:cNvPr>
        <xdr:cNvSpPr>
          <a:spLocks noChangeAspect="1" noChangeArrowheads="1"/>
        </xdr:cNvSpPr>
      </xdr:nvSpPr>
      <xdr:spPr bwMode="auto">
        <a:xfrm>
          <a:off x="2511425" y="5876925"/>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371475</xdr:colOff>
      <xdr:row>18</xdr:row>
      <xdr:rowOff>0</xdr:rowOff>
    </xdr:from>
    <xdr:ext cx="304800" cy="295275"/>
    <xdr:sp macro="" textlink="">
      <xdr:nvSpPr>
        <xdr:cNvPr id="7" name="AutoShape 8">
          <a:extLst>
            <a:ext uri="{FF2B5EF4-FFF2-40B4-BE49-F238E27FC236}">
              <a16:creationId xmlns:a16="http://schemas.microsoft.com/office/drawing/2014/main" id="{5FBEBDB6-AB02-474E-9CCF-65A4A578AF23}"/>
            </a:ext>
            <a:ext uri="{147F2762-F138-4A5C-976F-8EAC2B608ADB}">
              <a16:predDERef xmlns:a16="http://schemas.microsoft.com/office/drawing/2014/main" pred="{684D32A9-E274-45EF-BAFA-D687E5E94737}"/>
            </a:ext>
          </a:extLst>
        </xdr:cNvPr>
        <xdr:cNvSpPr>
          <a:spLocks noChangeAspect="1" noChangeArrowheads="1"/>
        </xdr:cNvSpPr>
      </xdr:nvSpPr>
      <xdr:spPr bwMode="auto">
        <a:xfrm>
          <a:off x="4949825" y="5876925"/>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371475</xdr:colOff>
      <xdr:row>18</xdr:row>
      <xdr:rowOff>0</xdr:rowOff>
    </xdr:from>
    <xdr:ext cx="304800" cy="295275"/>
    <xdr:sp macro="" textlink="">
      <xdr:nvSpPr>
        <xdr:cNvPr id="8" name="AutoShape 8">
          <a:extLst>
            <a:ext uri="{FF2B5EF4-FFF2-40B4-BE49-F238E27FC236}">
              <a16:creationId xmlns:a16="http://schemas.microsoft.com/office/drawing/2014/main" id="{B2E613F8-C5DA-4A50-877B-4476A9654DDD}"/>
            </a:ext>
            <a:ext uri="{147F2762-F138-4A5C-976F-8EAC2B608ADB}">
              <a16:predDERef xmlns:a16="http://schemas.microsoft.com/office/drawing/2014/main" pred="{5FBEBDB6-AB02-474E-9CCF-65A4A578AF23}"/>
            </a:ext>
          </a:extLst>
        </xdr:cNvPr>
        <xdr:cNvSpPr>
          <a:spLocks noChangeAspect="1" noChangeArrowheads="1"/>
        </xdr:cNvSpPr>
      </xdr:nvSpPr>
      <xdr:spPr bwMode="auto">
        <a:xfrm>
          <a:off x="4359275" y="600075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371475</xdr:colOff>
      <xdr:row>18</xdr:row>
      <xdr:rowOff>0</xdr:rowOff>
    </xdr:from>
    <xdr:ext cx="304800" cy="295275"/>
    <xdr:sp macro="" textlink="">
      <xdr:nvSpPr>
        <xdr:cNvPr id="9" name="AutoShape 8">
          <a:extLst>
            <a:ext uri="{FF2B5EF4-FFF2-40B4-BE49-F238E27FC236}">
              <a16:creationId xmlns:a16="http://schemas.microsoft.com/office/drawing/2014/main" id="{A2AC5A44-FD23-4025-A1B7-7A7B62CACB4E}"/>
            </a:ext>
            <a:ext uri="{147F2762-F138-4A5C-976F-8EAC2B608ADB}">
              <a16:predDERef xmlns:a16="http://schemas.microsoft.com/office/drawing/2014/main" pred="{B2E613F8-C5DA-4A50-877B-4476A9654DDD}"/>
            </a:ext>
          </a:extLst>
        </xdr:cNvPr>
        <xdr:cNvSpPr>
          <a:spLocks noChangeAspect="1" noChangeArrowheads="1"/>
        </xdr:cNvSpPr>
      </xdr:nvSpPr>
      <xdr:spPr bwMode="auto">
        <a:xfrm>
          <a:off x="6797675" y="600075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371475</xdr:colOff>
      <xdr:row>18</xdr:row>
      <xdr:rowOff>0</xdr:rowOff>
    </xdr:from>
    <xdr:ext cx="304800" cy="295275"/>
    <xdr:sp macro="" textlink="">
      <xdr:nvSpPr>
        <xdr:cNvPr id="10" name="AutoShape 8">
          <a:extLst>
            <a:ext uri="{FF2B5EF4-FFF2-40B4-BE49-F238E27FC236}">
              <a16:creationId xmlns:a16="http://schemas.microsoft.com/office/drawing/2014/main" id="{5142F2C7-51BA-4F83-A07D-1561120182E4}"/>
            </a:ext>
            <a:ext uri="{147F2762-F138-4A5C-976F-8EAC2B608ADB}">
              <a16:predDERef xmlns:a16="http://schemas.microsoft.com/office/drawing/2014/main" pred="{A2AC5A44-FD23-4025-A1B7-7A7B62CACB4E}"/>
            </a:ext>
          </a:extLst>
        </xdr:cNvPr>
        <xdr:cNvSpPr>
          <a:spLocks noChangeAspect="1" noChangeArrowheads="1"/>
        </xdr:cNvSpPr>
      </xdr:nvSpPr>
      <xdr:spPr bwMode="auto">
        <a:xfrm>
          <a:off x="10293350" y="600075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371475</xdr:colOff>
      <xdr:row>18</xdr:row>
      <xdr:rowOff>0</xdr:rowOff>
    </xdr:from>
    <xdr:ext cx="304800" cy="295275"/>
    <xdr:sp macro="" textlink="">
      <xdr:nvSpPr>
        <xdr:cNvPr id="11" name="AutoShape 8">
          <a:extLst>
            <a:ext uri="{FF2B5EF4-FFF2-40B4-BE49-F238E27FC236}">
              <a16:creationId xmlns:a16="http://schemas.microsoft.com/office/drawing/2014/main" id="{865F42D7-06BD-451B-9807-E17403991B69}"/>
            </a:ext>
            <a:ext uri="{147F2762-F138-4A5C-976F-8EAC2B608ADB}">
              <a16:predDERef xmlns:a16="http://schemas.microsoft.com/office/drawing/2014/main" pred="{5142F2C7-51BA-4F83-A07D-1561120182E4}"/>
            </a:ext>
          </a:extLst>
        </xdr:cNvPr>
        <xdr:cNvSpPr>
          <a:spLocks noChangeAspect="1" noChangeArrowheads="1"/>
        </xdr:cNvSpPr>
      </xdr:nvSpPr>
      <xdr:spPr bwMode="auto">
        <a:xfrm>
          <a:off x="13046075" y="600075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371475</xdr:colOff>
      <xdr:row>18</xdr:row>
      <xdr:rowOff>0</xdr:rowOff>
    </xdr:from>
    <xdr:ext cx="304800" cy="295275"/>
    <xdr:sp macro="" textlink="">
      <xdr:nvSpPr>
        <xdr:cNvPr id="13" name="AutoShape 8">
          <a:extLst>
            <a:ext uri="{FF2B5EF4-FFF2-40B4-BE49-F238E27FC236}">
              <a16:creationId xmlns:a16="http://schemas.microsoft.com/office/drawing/2014/main" id="{7661BC27-B0A1-4413-ACEE-A6DC74C61FA7}"/>
            </a:ext>
            <a:ext uri="{147F2762-F138-4A5C-976F-8EAC2B608ADB}">
              <a16:predDERef xmlns:a16="http://schemas.microsoft.com/office/drawing/2014/main" pred="{865F42D7-06BD-451B-9807-E17403991B69}"/>
            </a:ext>
          </a:extLst>
        </xdr:cNvPr>
        <xdr:cNvSpPr>
          <a:spLocks noChangeAspect="1" noChangeArrowheads="1"/>
        </xdr:cNvSpPr>
      </xdr:nvSpPr>
      <xdr:spPr bwMode="auto">
        <a:xfrm>
          <a:off x="10293350" y="600075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371475</xdr:colOff>
      <xdr:row>18</xdr:row>
      <xdr:rowOff>0</xdr:rowOff>
    </xdr:from>
    <xdr:ext cx="304800" cy="295275"/>
    <xdr:sp macro="" textlink="">
      <xdr:nvSpPr>
        <xdr:cNvPr id="14" name="AutoShape 8">
          <a:extLst>
            <a:ext uri="{FF2B5EF4-FFF2-40B4-BE49-F238E27FC236}">
              <a16:creationId xmlns:a16="http://schemas.microsoft.com/office/drawing/2014/main" id="{6B3033B1-2213-4B01-9461-35DF0BF17493}"/>
            </a:ext>
            <a:ext uri="{147F2762-F138-4A5C-976F-8EAC2B608ADB}">
              <a16:predDERef xmlns:a16="http://schemas.microsoft.com/office/drawing/2014/main" pred="{7661BC27-B0A1-4413-ACEE-A6DC74C61FA7}"/>
            </a:ext>
          </a:extLst>
        </xdr:cNvPr>
        <xdr:cNvSpPr>
          <a:spLocks noChangeAspect="1" noChangeArrowheads="1"/>
        </xdr:cNvSpPr>
      </xdr:nvSpPr>
      <xdr:spPr bwMode="auto">
        <a:xfrm>
          <a:off x="13046075" y="600075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371475</xdr:colOff>
      <xdr:row>18</xdr:row>
      <xdr:rowOff>0</xdr:rowOff>
    </xdr:from>
    <xdr:ext cx="304800" cy="295275"/>
    <xdr:sp macro="" textlink="">
      <xdr:nvSpPr>
        <xdr:cNvPr id="16" name="AutoShape 8">
          <a:extLst>
            <a:ext uri="{FF2B5EF4-FFF2-40B4-BE49-F238E27FC236}">
              <a16:creationId xmlns:a16="http://schemas.microsoft.com/office/drawing/2014/main" id="{C0F102B1-9ACF-4413-96CB-3912EE53D76D}"/>
            </a:ext>
            <a:ext uri="{147F2762-F138-4A5C-976F-8EAC2B608ADB}">
              <a16:predDERef xmlns:a16="http://schemas.microsoft.com/office/drawing/2014/main" pred="{6B3033B1-2213-4B01-9461-35DF0BF17493}"/>
            </a:ext>
          </a:extLst>
        </xdr:cNvPr>
        <xdr:cNvSpPr>
          <a:spLocks noChangeAspect="1" noChangeArrowheads="1"/>
        </xdr:cNvSpPr>
      </xdr:nvSpPr>
      <xdr:spPr bwMode="auto">
        <a:xfrm>
          <a:off x="13046075" y="600075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371475</xdr:colOff>
      <xdr:row>18</xdr:row>
      <xdr:rowOff>0</xdr:rowOff>
    </xdr:from>
    <xdr:ext cx="304800" cy="295275"/>
    <xdr:sp macro="" textlink="">
      <xdr:nvSpPr>
        <xdr:cNvPr id="3" name="AutoShape 8">
          <a:extLst>
            <a:ext uri="{FF2B5EF4-FFF2-40B4-BE49-F238E27FC236}">
              <a16:creationId xmlns:a16="http://schemas.microsoft.com/office/drawing/2014/main" id="{F04628F3-1F01-4968-AF02-5EBB5FED6B6B}"/>
            </a:ext>
            <a:ext uri="{147F2762-F138-4A5C-976F-8EAC2B608ADB}">
              <a16:predDERef xmlns:a16="http://schemas.microsoft.com/office/drawing/2014/main" pred="{C0F102B1-9ACF-4413-96CB-3912EE53D76D}"/>
            </a:ext>
          </a:extLst>
        </xdr:cNvPr>
        <xdr:cNvSpPr>
          <a:spLocks noChangeAspect="1" noChangeArrowheads="1"/>
        </xdr:cNvSpPr>
      </xdr:nvSpPr>
      <xdr:spPr bwMode="auto">
        <a:xfrm>
          <a:off x="13071475" y="497205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371475</xdr:colOff>
      <xdr:row>18</xdr:row>
      <xdr:rowOff>0</xdr:rowOff>
    </xdr:from>
    <xdr:ext cx="304800" cy="295275"/>
    <xdr:sp macro="" textlink="">
      <xdr:nvSpPr>
        <xdr:cNvPr id="2" name="AutoShape 8">
          <a:extLst>
            <a:ext uri="{FF2B5EF4-FFF2-40B4-BE49-F238E27FC236}">
              <a16:creationId xmlns:a16="http://schemas.microsoft.com/office/drawing/2014/main" id="{F7F4512E-8C4E-487F-9592-206DC6956B17}"/>
            </a:ext>
            <a:ext uri="{147F2762-F138-4A5C-976F-8EAC2B608ADB}">
              <a16:predDERef xmlns:a16="http://schemas.microsoft.com/office/drawing/2014/main" pred="{F04628F3-1F01-4968-AF02-5EBB5FED6B6B}"/>
            </a:ext>
          </a:extLst>
        </xdr:cNvPr>
        <xdr:cNvSpPr>
          <a:spLocks noChangeAspect="1" noChangeArrowheads="1"/>
        </xdr:cNvSpPr>
      </xdr:nvSpPr>
      <xdr:spPr bwMode="auto">
        <a:xfrm>
          <a:off x="10029825" y="4448175"/>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371475</xdr:colOff>
      <xdr:row>18</xdr:row>
      <xdr:rowOff>0</xdr:rowOff>
    </xdr:from>
    <xdr:ext cx="304800" cy="295275"/>
    <xdr:sp macro="" textlink="">
      <xdr:nvSpPr>
        <xdr:cNvPr id="4" name="AutoShape 8">
          <a:extLst>
            <a:ext uri="{FF2B5EF4-FFF2-40B4-BE49-F238E27FC236}">
              <a16:creationId xmlns:a16="http://schemas.microsoft.com/office/drawing/2014/main" id="{3FD2320C-2153-49E4-846C-FBFE7A04E06C}"/>
            </a:ext>
            <a:ext uri="{147F2762-F138-4A5C-976F-8EAC2B608ADB}">
              <a16:predDERef xmlns:a16="http://schemas.microsoft.com/office/drawing/2014/main" pred="{F7F4512E-8C4E-487F-9592-206DC6956B17}"/>
            </a:ext>
          </a:extLst>
        </xdr:cNvPr>
        <xdr:cNvSpPr>
          <a:spLocks noChangeAspect="1" noChangeArrowheads="1"/>
        </xdr:cNvSpPr>
      </xdr:nvSpPr>
      <xdr:spPr bwMode="auto">
        <a:xfrm>
          <a:off x="12744450" y="4448175"/>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371475</xdr:colOff>
      <xdr:row>18</xdr:row>
      <xdr:rowOff>0</xdr:rowOff>
    </xdr:from>
    <xdr:ext cx="304800" cy="295275"/>
    <xdr:sp macro="" textlink="">
      <xdr:nvSpPr>
        <xdr:cNvPr id="5" name="AutoShape 8">
          <a:extLst>
            <a:ext uri="{FF2B5EF4-FFF2-40B4-BE49-F238E27FC236}">
              <a16:creationId xmlns:a16="http://schemas.microsoft.com/office/drawing/2014/main" id="{C8AD0E47-BF3E-43AB-9DBE-0CC0F8634D34}"/>
            </a:ext>
            <a:ext uri="{147F2762-F138-4A5C-976F-8EAC2B608ADB}">
              <a16:predDERef xmlns:a16="http://schemas.microsoft.com/office/drawing/2014/main" pred="{3FD2320C-2153-49E4-846C-FBFE7A04E06C}"/>
            </a:ext>
          </a:extLst>
        </xdr:cNvPr>
        <xdr:cNvSpPr>
          <a:spLocks noChangeAspect="1" noChangeArrowheads="1"/>
        </xdr:cNvSpPr>
      </xdr:nvSpPr>
      <xdr:spPr bwMode="auto">
        <a:xfrm>
          <a:off x="4248150" y="636270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371475</xdr:colOff>
      <xdr:row>18</xdr:row>
      <xdr:rowOff>0</xdr:rowOff>
    </xdr:from>
    <xdr:ext cx="304800" cy="295275"/>
    <xdr:sp macro="" textlink="">
      <xdr:nvSpPr>
        <xdr:cNvPr id="12" name="AutoShape 8">
          <a:extLst>
            <a:ext uri="{FF2B5EF4-FFF2-40B4-BE49-F238E27FC236}">
              <a16:creationId xmlns:a16="http://schemas.microsoft.com/office/drawing/2014/main" id="{6AD1F58D-6088-43D9-94A5-F4D921ECA54D}"/>
            </a:ext>
            <a:ext uri="{147F2762-F138-4A5C-976F-8EAC2B608ADB}">
              <a16:predDERef xmlns:a16="http://schemas.microsoft.com/office/drawing/2014/main" pred="{C8AD0E47-BF3E-43AB-9DBE-0CC0F8634D34}"/>
            </a:ext>
          </a:extLst>
        </xdr:cNvPr>
        <xdr:cNvSpPr>
          <a:spLocks noChangeAspect="1" noChangeArrowheads="1"/>
        </xdr:cNvSpPr>
      </xdr:nvSpPr>
      <xdr:spPr bwMode="auto">
        <a:xfrm>
          <a:off x="6686550" y="636270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371475</xdr:colOff>
      <xdr:row>18</xdr:row>
      <xdr:rowOff>0</xdr:rowOff>
    </xdr:from>
    <xdr:ext cx="304800" cy="295275"/>
    <xdr:sp macro="" textlink="">
      <xdr:nvSpPr>
        <xdr:cNvPr id="15" name="AutoShape 8">
          <a:extLst>
            <a:ext uri="{FF2B5EF4-FFF2-40B4-BE49-F238E27FC236}">
              <a16:creationId xmlns:a16="http://schemas.microsoft.com/office/drawing/2014/main" id="{47225748-EEF9-45E3-B0FA-2578FE8045D5}"/>
            </a:ext>
            <a:ext uri="{147F2762-F138-4A5C-976F-8EAC2B608ADB}">
              <a16:predDERef xmlns:a16="http://schemas.microsoft.com/office/drawing/2014/main" pred="{6AD1F58D-6088-43D9-94A5-F4D921ECA54D}"/>
            </a:ext>
          </a:extLst>
        </xdr:cNvPr>
        <xdr:cNvSpPr>
          <a:spLocks noChangeAspect="1" noChangeArrowheads="1"/>
        </xdr:cNvSpPr>
      </xdr:nvSpPr>
      <xdr:spPr bwMode="auto">
        <a:xfrm>
          <a:off x="10029825" y="636270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371475</xdr:colOff>
      <xdr:row>18</xdr:row>
      <xdr:rowOff>0</xdr:rowOff>
    </xdr:from>
    <xdr:ext cx="304800" cy="295275"/>
    <xdr:sp macro="" textlink="">
      <xdr:nvSpPr>
        <xdr:cNvPr id="17" name="AutoShape 8">
          <a:extLst>
            <a:ext uri="{FF2B5EF4-FFF2-40B4-BE49-F238E27FC236}">
              <a16:creationId xmlns:a16="http://schemas.microsoft.com/office/drawing/2014/main" id="{3EFF6688-93D7-481C-B73A-6EE7165BF63E}"/>
            </a:ext>
            <a:ext uri="{147F2762-F138-4A5C-976F-8EAC2B608ADB}">
              <a16:predDERef xmlns:a16="http://schemas.microsoft.com/office/drawing/2014/main" pred="{47225748-EEF9-45E3-B0FA-2578FE8045D5}"/>
            </a:ext>
          </a:extLst>
        </xdr:cNvPr>
        <xdr:cNvSpPr>
          <a:spLocks noChangeAspect="1" noChangeArrowheads="1"/>
        </xdr:cNvSpPr>
      </xdr:nvSpPr>
      <xdr:spPr bwMode="auto">
        <a:xfrm>
          <a:off x="12744450" y="636270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371475</xdr:colOff>
      <xdr:row>18</xdr:row>
      <xdr:rowOff>0</xdr:rowOff>
    </xdr:from>
    <xdr:ext cx="304800" cy="295275"/>
    <xdr:sp macro="" textlink="">
      <xdr:nvSpPr>
        <xdr:cNvPr id="18" name="AutoShape 8">
          <a:extLst>
            <a:ext uri="{FF2B5EF4-FFF2-40B4-BE49-F238E27FC236}">
              <a16:creationId xmlns:a16="http://schemas.microsoft.com/office/drawing/2014/main" id="{F3571997-39CA-4CD2-A3FD-00964A22ECC1}"/>
            </a:ext>
            <a:ext uri="{147F2762-F138-4A5C-976F-8EAC2B608ADB}">
              <a16:predDERef xmlns:a16="http://schemas.microsoft.com/office/drawing/2014/main" pred="{3EFF6688-93D7-481C-B73A-6EE7165BF63E}"/>
            </a:ext>
          </a:extLst>
        </xdr:cNvPr>
        <xdr:cNvSpPr>
          <a:spLocks noChangeAspect="1" noChangeArrowheads="1"/>
        </xdr:cNvSpPr>
      </xdr:nvSpPr>
      <xdr:spPr bwMode="auto">
        <a:xfrm>
          <a:off x="10029825" y="636270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371475</xdr:colOff>
      <xdr:row>18</xdr:row>
      <xdr:rowOff>0</xdr:rowOff>
    </xdr:from>
    <xdr:ext cx="304800" cy="295275"/>
    <xdr:sp macro="" textlink="">
      <xdr:nvSpPr>
        <xdr:cNvPr id="19" name="AutoShape 8">
          <a:extLst>
            <a:ext uri="{FF2B5EF4-FFF2-40B4-BE49-F238E27FC236}">
              <a16:creationId xmlns:a16="http://schemas.microsoft.com/office/drawing/2014/main" id="{EB58BA22-5D39-47AA-A25A-640191A941DB}"/>
            </a:ext>
            <a:ext uri="{147F2762-F138-4A5C-976F-8EAC2B608ADB}">
              <a16:predDERef xmlns:a16="http://schemas.microsoft.com/office/drawing/2014/main" pred="{F3571997-39CA-4CD2-A3FD-00964A22ECC1}"/>
            </a:ext>
          </a:extLst>
        </xdr:cNvPr>
        <xdr:cNvSpPr>
          <a:spLocks noChangeAspect="1" noChangeArrowheads="1"/>
        </xdr:cNvSpPr>
      </xdr:nvSpPr>
      <xdr:spPr bwMode="auto">
        <a:xfrm>
          <a:off x="12744450" y="636270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371475</xdr:colOff>
      <xdr:row>18</xdr:row>
      <xdr:rowOff>0</xdr:rowOff>
    </xdr:from>
    <xdr:ext cx="304800" cy="295275"/>
    <xdr:sp macro="" textlink="">
      <xdr:nvSpPr>
        <xdr:cNvPr id="20" name="AutoShape 8">
          <a:extLst>
            <a:ext uri="{FF2B5EF4-FFF2-40B4-BE49-F238E27FC236}">
              <a16:creationId xmlns:a16="http://schemas.microsoft.com/office/drawing/2014/main" id="{5E9E9A45-8B15-4BBF-8055-2AC8447F51C1}"/>
            </a:ext>
            <a:ext uri="{147F2762-F138-4A5C-976F-8EAC2B608ADB}">
              <a16:predDERef xmlns:a16="http://schemas.microsoft.com/office/drawing/2014/main" pred="{EB58BA22-5D39-47AA-A25A-640191A941DB}"/>
            </a:ext>
          </a:extLst>
        </xdr:cNvPr>
        <xdr:cNvSpPr>
          <a:spLocks noChangeAspect="1" noChangeArrowheads="1"/>
        </xdr:cNvSpPr>
      </xdr:nvSpPr>
      <xdr:spPr bwMode="auto">
        <a:xfrm>
          <a:off x="12744450" y="636270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371475</xdr:colOff>
      <xdr:row>18</xdr:row>
      <xdr:rowOff>0</xdr:rowOff>
    </xdr:from>
    <xdr:ext cx="304800" cy="295275"/>
    <xdr:sp macro="" textlink="">
      <xdr:nvSpPr>
        <xdr:cNvPr id="21" name="AutoShape 8">
          <a:extLst>
            <a:ext uri="{FF2B5EF4-FFF2-40B4-BE49-F238E27FC236}">
              <a16:creationId xmlns:a16="http://schemas.microsoft.com/office/drawing/2014/main" id="{8CFA524D-1451-4DF5-8263-3F8BD6C89108}"/>
            </a:ext>
            <a:ext uri="{147F2762-F138-4A5C-976F-8EAC2B608ADB}">
              <a16:predDERef xmlns:a16="http://schemas.microsoft.com/office/drawing/2014/main" pred="{5E9E9A45-8B15-4BBF-8055-2AC8447F51C1}"/>
            </a:ext>
          </a:extLst>
        </xdr:cNvPr>
        <xdr:cNvSpPr>
          <a:spLocks noChangeAspect="1" noChangeArrowheads="1"/>
        </xdr:cNvSpPr>
      </xdr:nvSpPr>
      <xdr:spPr bwMode="auto">
        <a:xfrm>
          <a:off x="12744450" y="655320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10.xml><?xml version="1.0" encoding="utf-8"?>
<xdr:wsDr xmlns:xdr="http://schemas.openxmlformats.org/drawingml/2006/spreadsheetDrawing" xmlns:a="http://schemas.openxmlformats.org/drawingml/2006/main">
  <xdr:twoCellAnchor>
    <xdr:from>
      <xdr:col>1</xdr:col>
      <xdr:colOff>142875</xdr:colOff>
      <xdr:row>15</xdr:row>
      <xdr:rowOff>55563</xdr:rowOff>
    </xdr:from>
    <xdr:to>
      <xdr:col>1</xdr:col>
      <xdr:colOff>357188</xdr:colOff>
      <xdr:row>15</xdr:row>
      <xdr:rowOff>190501</xdr:rowOff>
    </xdr:to>
    <xdr:sp macro="" textlink="">
      <xdr:nvSpPr>
        <xdr:cNvPr id="2" name="Rectangle 1">
          <a:extLst>
            <a:ext uri="{FF2B5EF4-FFF2-40B4-BE49-F238E27FC236}">
              <a16:creationId xmlns:a16="http://schemas.microsoft.com/office/drawing/2014/main" id="{86E7EB7A-F01A-4EBC-8192-C22C574E9A8D}"/>
            </a:ext>
          </a:extLst>
        </xdr:cNvPr>
        <xdr:cNvSpPr/>
      </xdr:nvSpPr>
      <xdr:spPr>
        <a:xfrm>
          <a:off x="2854325" y="5789613"/>
          <a:ext cx="214313" cy="134938"/>
        </a:xfrm>
        <a:prstGeom prst="rect">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142875</xdr:colOff>
      <xdr:row>16</xdr:row>
      <xdr:rowOff>55564</xdr:rowOff>
    </xdr:from>
    <xdr:to>
      <xdr:col>1</xdr:col>
      <xdr:colOff>349250</xdr:colOff>
      <xdr:row>16</xdr:row>
      <xdr:rowOff>206376</xdr:rowOff>
    </xdr:to>
    <xdr:sp macro="" textlink="">
      <xdr:nvSpPr>
        <xdr:cNvPr id="3" name="Rectangle 2">
          <a:extLst>
            <a:ext uri="{FF2B5EF4-FFF2-40B4-BE49-F238E27FC236}">
              <a16:creationId xmlns:a16="http://schemas.microsoft.com/office/drawing/2014/main" id="{C6734169-E9AC-46D3-891D-39F22D93AB90}"/>
            </a:ext>
          </a:extLst>
        </xdr:cNvPr>
        <xdr:cNvSpPr/>
      </xdr:nvSpPr>
      <xdr:spPr>
        <a:xfrm>
          <a:off x="2854325" y="6316664"/>
          <a:ext cx="206375" cy="150812"/>
        </a:xfrm>
        <a:prstGeom prst="rect">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214313</xdr:colOff>
      <xdr:row>15</xdr:row>
      <xdr:rowOff>31751</xdr:rowOff>
    </xdr:from>
    <xdr:to>
      <xdr:col>2</xdr:col>
      <xdr:colOff>406400</xdr:colOff>
      <xdr:row>15</xdr:row>
      <xdr:rowOff>182563</xdr:rowOff>
    </xdr:to>
    <xdr:sp macro="" textlink="">
      <xdr:nvSpPr>
        <xdr:cNvPr id="4" name="Rectangle 3">
          <a:extLst>
            <a:ext uri="{FF2B5EF4-FFF2-40B4-BE49-F238E27FC236}">
              <a16:creationId xmlns:a16="http://schemas.microsoft.com/office/drawing/2014/main" id="{3C3BFB5C-2D43-498C-9811-4B882B443ED7}"/>
            </a:ext>
          </a:extLst>
        </xdr:cNvPr>
        <xdr:cNvSpPr/>
      </xdr:nvSpPr>
      <xdr:spPr>
        <a:xfrm>
          <a:off x="6780213" y="5765801"/>
          <a:ext cx="192087" cy="150812"/>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206375</xdr:colOff>
      <xdr:row>16</xdr:row>
      <xdr:rowOff>71438</xdr:rowOff>
    </xdr:from>
    <xdr:to>
      <xdr:col>2</xdr:col>
      <xdr:colOff>404813</xdr:colOff>
      <xdr:row>16</xdr:row>
      <xdr:rowOff>238126</xdr:rowOff>
    </xdr:to>
    <xdr:sp macro="" textlink="">
      <xdr:nvSpPr>
        <xdr:cNvPr id="5" name="Rectangle 4">
          <a:extLst>
            <a:ext uri="{FF2B5EF4-FFF2-40B4-BE49-F238E27FC236}">
              <a16:creationId xmlns:a16="http://schemas.microsoft.com/office/drawing/2014/main" id="{466E4F9B-C8CD-4D54-9974-A2C9D76F1B31}"/>
            </a:ext>
          </a:extLst>
        </xdr:cNvPr>
        <xdr:cNvSpPr/>
      </xdr:nvSpPr>
      <xdr:spPr>
        <a:xfrm>
          <a:off x="6772275" y="6332538"/>
          <a:ext cx="198438" cy="166688"/>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142875</xdr:colOff>
      <xdr:row>15</xdr:row>
      <xdr:rowOff>55563</xdr:rowOff>
    </xdr:from>
    <xdr:to>
      <xdr:col>1</xdr:col>
      <xdr:colOff>357188</xdr:colOff>
      <xdr:row>15</xdr:row>
      <xdr:rowOff>190501</xdr:rowOff>
    </xdr:to>
    <xdr:sp macro="" textlink="">
      <xdr:nvSpPr>
        <xdr:cNvPr id="2" name="Rectangle 1">
          <a:extLst>
            <a:ext uri="{FF2B5EF4-FFF2-40B4-BE49-F238E27FC236}">
              <a16:creationId xmlns:a16="http://schemas.microsoft.com/office/drawing/2014/main" id="{890EBCA6-9B6C-4BB3-9369-0125DEFF9A7F}"/>
            </a:ext>
          </a:extLst>
        </xdr:cNvPr>
        <xdr:cNvSpPr/>
      </xdr:nvSpPr>
      <xdr:spPr>
        <a:xfrm>
          <a:off x="4841875" y="3027363"/>
          <a:ext cx="214313" cy="134938"/>
        </a:xfrm>
        <a:prstGeom prst="rect">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142875</xdr:colOff>
      <xdr:row>16</xdr:row>
      <xdr:rowOff>55564</xdr:rowOff>
    </xdr:from>
    <xdr:to>
      <xdr:col>1</xdr:col>
      <xdr:colOff>349250</xdr:colOff>
      <xdr:row>16</xdr:row>
      <xdr:rowOff>206376</xdr:rowOff>
    </xdr:to>
    <xdr:sp macro="" textlink="">
      <xdr:nvSpPr>
        <xdr:cNvPr id="3" name="Rectangle 2">
          <a:extLst>
            <a:ext uri="{FF2B5EF4-FFF2-40B4-BE49-F238E27FC236}">
              <a16:creationId xmlns:a16="http://schemas.microsoft.com/office/drawing/2014/main" id="{1D78DD85-48CF-4AC7-AEB0-2B72DABDD510}"/>
            </a:ext>
            <a:ext uri="{147F2762-F138-4A5C-976F-8EAC2B608ADB}">
              <a16:predDERef xmlns:a16="http://schemas.microsoft.com/office/drawing/2014/main" pred="{752751D3-A7CC-2FF0-C4E9-521F1D8C9A23}"/>
            </a:ext>
          </a:extLst>
        </xdr:cNvPr>
        <xdr:cNvSpPr/>
      </xdr:nvSpPr>
      <xdr:spPr>
        <a:xfrm>
          <a:off x="4841875" y="3236914"/>
          <a:ext cx="206375" cy="150812"/>
        </a:xfrm>
        <a:prstGeom prst="rect">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214313</xdr:colOff>
      <xdr:row>15</xdr:row>
      <xdr:rowOff>31751</xdr:rowOff>
    </xdr:from>
    <xdr:to>
      <xdr:col>2</xdr:col>
      <xdr:colOff>406400</xdr:colOff>
      <xdr:row>15</xdr:row>
      <xdr:rowOff>182563</xdr:rowOff>
    </xdr:to>
    <xdr:sp macro="" textlink="">
      <xdr:nvSpPr>
        <xdr:cNvPr id="4" name="Rectangle 3">
          <a:extLst>
            <a:ext uri="{FF2B5EF4-FFF2-40B4-BE49-F238E27FC236}">
              <a16:creationId xmlns:a16="http://schemas.microsoft.com/office/drawing/2014/main" id="{CEFEBD9C-CDE2-449D-B649-92B901473153}"/>
            </a:ext>
          </a:extLst>
        </xdr:cNvPr>
        <xdr:cNvSpPr/>
      </xdr:nvSpPr>
      <xdr:spPr>
        <a:xfrm>
          <a:off x="7745413" y="3003551"/>
          <a:ext cx="192087" cy="150812"/>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206375</xdr:colOff>
      <xdr:row>16</xdr:row>
      <xdr:rowOff>71438</xdr:rowOff>
    </xdr:from>
    <xdr:to>
      <xdr:col>2</xdr:col>
      <xdr:colOff>404813</xdr:colOff>
      <xdr:row>16</xdr:row>
      <xdr:rowOff>238126</xdr:rowOff>
    </xdr:to>
    <xdr:sp macro="" textlink="">
      <xdr:nvSpPr>
        <xdr:cNvPr id="7" name="Rectangle 6">
          <a:extLst>
            <a:ext uri="{FF2B5EF4-FFF2-40B4-BE49-F238E27FC236}">
              <a16:creationId xmlns:a16="http://schemas.microsoft.com/office/drawing/2014/main" id="{ACD8F676-EA33-41C4-B6E0-97D7639B45E3}"/>
            </a:ext>
          </a:extLst>
        </xdr:cNvPr>
        <xdr:cNvSpPr/>
      </xdr:nvSpPr>
      <xdr:spPr>
        <a:xfrm>
          <a:off x="7737475" y="3252788"/>
          <a:ext cx="198438" cy="166688"/>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142875</xdr:colOff>
      <xdr:row>15</xdr:row>
      <xdr:rowOff>55563</xdr:rowOff>
    </xdr:from>
    <xdr:to>
      <xdr:col>1</xdr:col>
      <xdr:colOff>357188</xdr:colOff>
      <xdr:row>15</xdr:row>
      <xdr:rowOff>190501</xdr:rowOff>
    </xdr:to>
    <xdr:sp macro="" textlink="">
      <xdr:nvSpPr>
        <xdr:cNvPr id="2" name="Rectangle 1">
          <a:extLst>
            <a:ext uri="{FF2B5EF4-FFF2-40B4-BE49-F238E27FC236}">
              <a16:creationId xmlns:a16="http://schemas.microsoft.com/office/drawing/2014/main" id="{133AD309-F7F9-415E-9118-5A1B2DAF2B79}"/>
            </a:ext>
          </a:extLst>
        </xdr:cNvPr>
        <xdr:cNvSpPr/>
      </xdr:nvSpPr>
      <xdr:spPr>
        <a:xfrm>
          <a:off x="3063875" y="3179763"/>
          <a:ext cx="214313" cy="134938"/>
        </a:xfrm>
        <a:prstGeom prst="rect">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142875</xdr:colOff>
      <xdr:row>16</xdr:row>
      <xdr:rowOff>55564</xdr:rowOff>
    </xdr:from>
    <xdr:to>
      <xdr:col>1</xdr:col>
      <xdr:colOff>349250</xdr:colOff>
      <xdr:row>16</xdr:row>
      <xdr:rowOff>206376</xdr:rowOff>
    </xdr:to>
    <xdr:sp macro="" textlink="">
      <xdr:nvSpPr>
        <xdr:cNvPr id="3" name="Rectangle 2">
          <a:extLst>
            <a:ext uri="{FF2B5EF4-FFF2-40B4-BE49-F238E27FC236}">
              <a16:creationId xmlns:a16="http://schemas.microsoft.com/office/drawing/2014/main" id="{9831A5F1-525E-4F01-AB8B-B8B54561CF65}"/>
            </a:ext>
            <a:ext uri="{147F2762-F138-4A5C-976F-8EAC2B608ADB}">
              <a16:predDERef xmlns:a16="http://schemas.microsoft.com/office/drawing/2014/main" pred="{752751D3-A7CC-2FF0-C4E9-521F1D8C9A23}"/>
            </a:ext>
          </a:extLst>
        </xdr:cNvPr>
        <xdr:cNvSpPr/>
      </xdr:nvSpPr>
      <xdr:spPr>
        <a:xfrm>
          <a:off x="3063875" y="3389314"/>
          <a:ext cx="212725" cy="150812"/>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214313</xdr:colOff>
      <xdr:row>15</xdr:row>
      <xdr:rowOff>31751</xdr:rowOff>
    </xdr:from>
    <xdr:to>
      <xdr:col>2</xdr:col>
      <xdr:colOff>406400</xdr:colOff>
      <xdr:row>15</xdr:row>
      <xdr:rowOff>182563</xdr:rowOff>
    </xdr:to>
    <xdr:sp macro="" textlink="">
      <xdr:nvSpPr>
        <xdr:cNvPr id="4" name="Rectangle 3">
          <a:extLst>
            <a:ext uri="{FF2B5EF4-FFF2-40B4-BE49-F238E27FC236}">
              <a16:creationId xmlns:a16="http://schemas.microsoft.com/office/drawing/2014/main" id="{D63BF59B-1BC7-4796-8382-86E14CE6CE77}"/>
            </a:ext>
          </a:extLst>
        </xdr:cNvPr>
        <xdr:cNvSpPr/>
      </xdr:nvSpPr>
      <xdr:spPr>
        <a:xfrm>
          <a:off x="5970588" y="3152776"/>
          <a:ext cx="192087" cy="150812"/>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206375</xdr:colOff>
      <xdr:row>16</xdr:row>
      <xdr:rowOff>71438</xdr:rowOff>
    </xdr:from>
    <xdr:to>
      <xdr:col>2</xdr:col>
      <xdr:colOff>404813</xdr:colOff>
      <xdr:row>16</xdr:row>
      <xdr:rowOff>238126</xdr:rowOff>
    </xdr:to>
    <xdr:sp macro="" textlink="">
      <xdr:nvSpPr>
        <xdr:cNvPr id="7" name="Rectangle 6">
          <a:extLst>
            <a:ext uri="{FF2B5EF4-FFF2-40B4-BE49-F238E27FC236}">
              <a16:creationId xmlns:a16="http://schemas.microsoft.com/office/drawing/2014/main" id="{6F344359-D7BF-448D-8951-3C1799528B86}"/>
            </a:ext>
            <a:ext uri="{147F2762-F138-4A5C-976F-8EAC2B608ADB}">
              <a16:predDERef xmlns:a16="http://schemas.microsoft.com/office/drawing/2014/main" pred="{14D6CF52-B954-81FA-177F-D188B0C8FD39}"/>
            </a:ext>
          </a:extLst>
        </xdr:cNvPr>
        <xdr:cNvSpPr/>
      </xdr:nvSpPr>
      <xdr:spPr>
        <a:xfrm>
          <a:off x="5959475" y="3402013"/>
          <a:ext cx="201613" cy="166688"/>
        </a:xfrm>
        <a:prstGeom prst="rect">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142875</xdr:colOff>
      <xdr:row>15</xdr:row>
      <xdr:rowOff>55563</xdr:rowOff>
    </xdr:from>
    <xdr:to>
      <xdr:col>1</xdr:col>
      <xdr:colOff>357188</xdr:colOff>
      <xdr:row>15</xdr:row>
      <xdr:rowOff>190501</xdr:rowOff>
    </xdr:to>
    <xdr:sp macro="" textlink="">
      <xdr:nvSpPr>
        <xdr:cNvPr id="2" name="Rectangle 1">
          <a:extLst>
            <a:ext uri="{FF2B5EF4-FFF2-40B4-BE49-F238E27FC236}">
              <a16:creationId xmlns:a16="http://schemas.microsoft.com/office/drawing/2014/main" id="{9512A149-2C7B-4DE6-AC3C-431411AF3CFB}"/>
            </a:ext>
          </a:extLst>
        </xdr:cNvPr>
        <xdr:cNvSpPr/>
      </xdr:nvSpPr>
      <xdr:spPr>
        <a:xfrm>
          <a:off x="1819275" y="3395663"/>
          <a:ext cx="214313" cy="134938"/>
        </a:xfrm>
        <a:prstGeom prst="rect">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142875</xdr:colOff>
      <xdr:row>16</xdr:row>
      <xdr:rowOff>55564</xdr:rowOff>
    </xdr:from>
    <xdr:to>
      <xdr:col>1</xdr:col>
      <xdr:colOff>349250</xdr:colOff>
      <xdr:row>16</xdr:row>
      <xdr:rowOff>206376</xdr:rowOff>
    </xdr:to>
    <xdr:sp macro="" textlink="">
      <xdr:nvSpPr>
        <xdr:cNvPr id="3" name="Rectangle 2">
          <a:extLst>
            <a:ext uri="{FF2B5EF4-FFF2-40B4-BE49-F238E27FC236}">
              <a16:creationId xmlns:a16="http://schemas.microsoft.com/office/drawing/2014/main" id="{959834BD-3467-4A73-8E83-02FF538C4FE0}"/>
            </a:ext>
            <a:ext uri="{147F2762-F138-4A5C-976F-8EAC2B608ADB}">
              <a16:predDERef xmlns:a16="http://schemas.microsoft.com/office/drawing/2014/main" pred="{D687932C-2EEB-4E23-BB88-882A0E2B301A}"/>
            </a:ext>
          </a:extLst>
        </xdr:cNvPr>
        <xdr:cNvSpPr/>
      </xdr:nvSpPr>
      <xdr:spPr>
        <a:xfrm>
          <a:off x="1819275" y="3605214"/>
          <a:ext cx="206375" cy="150812"/>
        </a:xfrm>
        <a:prstGeom prst="rect">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214313</xdr:colOff>
      <xdr:row>15</xdr:row>
      <xdr:rowOff>31751</xdr:rowOff>
    </xdr:from>
    <xdr:to>
      <xdr:col>2</xdr:col>
      <xdr:colOff>406400</xdr:colOff>
      <xdr:row>15</xdr:row>
      <xdr:rowOff>182563</xdr:rowOff>
    </xdr:to>
    <xdr:sp macro="" textlink="">
      <xdr:nvSpPr>
        <xdr:cNvPr id="4" name="Rectangle 3">
          <a:extLst>
            <a:ext uri="{FF2B5EF4-FFF2-40B4-BE49-F238E27FC236}">
              <a16:creationId xmlns:a16="http://schemas.microsoft.com/office/drawing/2014/main" id="{8973E5F9-FCD1-4FE5-B1F7-DD7CDD5F2B35}"/>
            </a:ext>
          </a:extLst>
        </xdr:cNvPr>
        <xdr:cNvSpPr/>
      </xdr:nvSpPr>
      <xdr:spPr>
        <a:xfrm>
          <a:off x="8196263" y="3371851"/>
          <a:ext cx="192087" cy="150812"/>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206375</xdr:colOff>
      <xdr:row>16</xdr:row>
      <xdr:rowOff>71438</xdr:rowOff>
    </xdr:from>
    <xdr:to>
      <xdr:col>2</xdr:col>
      <xdr:colOff>404813</xdr:colOff>
      <xdr:row>16</xdr:row>
      <xdr:rowOff>238126</xdr:rowOff>
    </xdr:to>
    <xdr:sp macro="" textlink="">
      <xdr:nvSpPr>
        <xdr:cNvPr id="5" name="Rectangle 4">
          <a:extLst>
            <a:ext uri="{FF2B5EF4-FFF2-40B4-BE49-F238E27FC236}">
              <a16:creationId xmlns:a16="http://schemas.microsoft.com/office/drawing/2014/main" id="{706792A7-1937-4410-8E32-122093683323}"/>
            </a:ext>
          </a:extLst>
        </xdr:cNvPr>
        <xdr:cNvSpPr/>
      </xdr:nvSpPr>
      <xdr:spPr>
        <a:xfrm>
          <a:off x="8188325" y="3621088"/>
          <a:ext cx="198438" cy="166688"/>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142875</xdr:colOff>
      <xdr:row>15</xdr:row>
      <xdr:rowOff>55563</xdr:rowOff>
    </xdr:from>
    <xdr:to>
      <xdr:col>1</xdr:col>
      <xdr:colOff>357188</xdr:colOff>
      <xdr:row>15</xdr:row>
      <xdr:rowOff>190501</xdr:rowOff>
    </xdr:to>
    <xdr:sp macro="" textlink="">
      <xdr:nvSpPr>
        <xdr:cNvPr id="2" name="Rectangle 1">
          <a:extLst>
            <a:ext uri="{FF2B5EF4-FFF2-40B4-BE49-F238E27FC236}">
              <a16:creationId xmlns:a16="http://schemas.microsoft.com/office/drawing/2014/main" id="{6D4FD0ED-D503-44FB-BFCA-35E976B5DA2D}"/>
            </a:ext>
          </a:extLst>
        </xdr:cNvPr>
        <xdr:cNvSpPr/>
      </xdr:nvSpPr>
      <xdr:spPr>
        <a:xfrm>
          <a:off x="4841875" y="3027363"/>
          <a:ext cx="214313" cy="134938"/>
        </a:xfrm>
        <a:prstGeom prst="rect">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142875</xdr:colOff>
      <xdr:row>16</xdr:row>
      <xdr:rowOff>55564</xdr:rowOff>
    </xdr:from>
    <xdr:to>
      <xdr:col>1</xdr:col>
      <xdr:colOff>349250</xdr:colOff>
      <xdr:row>16</xdr:row>
      <xdr:rowOff>206376</xdr:rowOff>
    </xdr:to>
    <xdr:sp macro="" textlink="">
      <xdr:nvSpPr>
        <xdr:cNvPr id="3" name="Rectangle 2">
          <a:extLst>
            <a:ext uri="{FF2B5EF4-FFF2-40B4-BE49-F238E27FC236}">
              <a16:creationId xmlns:a16="http://schemas.microsoft.com/office/drawing/2014/main" id="{F8EB6E94-099A-4AA3-BE06-1F75AEDB958F}"/>
            </a:ext>
            <a:ext uri="{147F2762-F138-4A5C-976F-8EAC2B608ADB}">
              <a16:predDERef xmlns:a16="http://schemas.microsoft.com/office/drawing/2014/main" pred="{D687932C-2EEB-4E23-BB88-882A0E2B301A}"/>
            </a:ext>
          </a:extLst>
        </xdr:cNvPr>
        <xdr:cNvSpPr/>
      </xdr:nvSpPr>
      <xdr:spPr>
        <a:xfrm>
          <a:off x="4841875" y="3236914"/>
          <a:ext cx="206375" cy="150812"/>
        </a:xfrm>
        <a:prstGeom prst="rect">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214313</xdr:colOff>
      <xdr:row>15</xdr:row>
      <xdr:rowOff>31751</xdr:rowOff>
    </xdr:from>
    <xdr:to>
      <xdr:col>2</xdr:col>
      <xdr:colOff>406400</xdr:colOff>
      <xdr:row>15</xdr:row>
      <xdr:rowOff>182563</xdr:rowOff>
    </xdr:to>
    <xdr:sp macro="" textlink="">
      <xdr:nvSpPr>
        <xdr:cNvPr id="4" name="Rectangle 3">
          <a:extLst>
            <a:ext uri="{FF2B5EF4-FFF2-40B4-BE49-F238E27FC236}">
              <a16:creationId xmlns:a16="http://schemas.microsoft.com/office/drawing/2014/main" id="{4D0FA741-79CE-4BE2-ABC1-B2FB5AA53B34}"/>
            </a:ext>
          </a:extLst>
        </xdr:cNvPr>
        <xdr:cNvSpPr/>
      </xdr:nvSpPr>
      <xdr:spPr>
        <a:xfrm>
          <a:off x="7745413" y="3003551"/>
          <a:ext cx="192087" cy="150812"/>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206375</xdr:colOff>
      <xdr:row>16</xdr:row>
      <xdr:rowOff>71438</xdr:rowOff>
    </xdr:from>
    <xdr:to>
      <xdr:col>2</xdr:col>
      <xdr:colOff>404813</xdr:colOff>
      <xdr:row>16</xdr:row>
      <xdr:rowOff>238126</xdr:rowOff>
    </xdr:to>
    <xdr:sp macro="" textlink="">
      <xdr:nvSpPr>
        <xdr:cNvPr id="5" name="Rectangle 4">
          <a:extLst>
            <a:ext uri="{FF2B5EF4-FFF2-40B4-BE49-F238E27FC236}">
              <a16:creationId xmlns:a16="http://schemas.microsoft.com/office/drawing/2014/main" id="{63AA3BB6-28D3-4C9C-A1D5-1E0AF15555D9}"/>
            </a:ext>
          </a:extLst>
        </xdr:cNvPr>
        <xdr:cNvSpPr/>
      </xdr:nvSpPr>
      <xdr:spPr>
        <a:xfrm>
          <a:off x="7737475" y="3252788"/>
          <a:ext cx="198438" cy="166688"/>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142875</xdr:colOff>
      <xdr:row>15</xdr:row>
      <xdr:rowOff>55563</xdr:rowOff>
    </xdr:from>
    <xdr:to>
      <xdr:col>1</xdr:col>
      <xdr:colOff>357188</xdr:colOff>
      <xdr:row>15</xdr:row>
      <xdr:rowOff>190501</xdr:rowOff>
    </xdr:to>
    <xdr:sp macro="" textlink="">
      <xdr:nvSpPr>
        <xdr:cNvPr id="2" name="Rectangle 1">
          <a:extLst>
            <a:ext uri="{FF2B5EF4-FFF2-40B4-BE49-F238E27FC236}">
              <a16:creationId xmlns:a16="http://schemas.microsoft.com/office/drawing/2014/main" id="{597A494A-B131-4C10-A4CB-055028C13119}"/>
            </a:ext>
          </a:extLst>
        </xdr:cNvPr>
        <xdr:cNvSpPr/>
      </xdr:nvSpPr>
      <xdr:spPr>
        <a:xfrm>
          <a:off x="4841875" y="3027363"/>
          <a:ext cx="214313" cy="134938"/>
        </a:xfrm>
        <a:prstGeom prst="rect">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142875</xdr:colOff>
      <xdr:row>16</xdr:row>
      <xdr:rowOff>55564</xdr:rowOff>
    </xdr:from>
    <xdr:to>
      <xdr:col>1</xdr:col>
      <xdr:colOff>349250</xdr:colOff>
      <xdr:row>16</xdr:row>
      <xdr:rowOff>206376</xdr:rowOff>
    </xdr:to>
    <xdr:sp macro="" textlink="">
      <xdr:nvSpPr>
        <xdr:cNvPr id="3" name="Rectangle 2">
          <a:extLst>
            <a:ext uri="{FF2B5EF4-FFF2-40B4-BE49-F238E27FC236}">
              <a16:creationId xmlns:a16="http://schemas.microsoft.com/office/drawing/2014/main" id="{CD475FA8-6A99-41BB-9B5F-B70275165EB7}"/>
            </a:ext>
            <a:ext uri="{147F2762-F138-4A5C-976F-8EAC2B608ADB}">
              <a16:predDERef xmlns:a16="http://schemas.microsoft.com/office/drawing/2014/main" pred="{5E2D41EB-4F37-4CE0-8407-63E236FE96BB}"/>
            </a:ext>
          </a:extLst>
        </xdr:cNvPr>
        <xdr:cNvSpPr/>
      </xdr:nvSpPr>
      <xdr:spPr>
        <a:xfrm>
          <a:off x="4841875" y="3236914"/>
          <a:ext cx="206375" cy="150812"/>
        </a:xfrm>
        <a:prstGeom prst="rect">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214313</xdr:colOff>
      <xdr:row>15</xdr:row>
      <xdr:rowOff>31751</xdr:rowOff>
    </xdr:from>
    <xdr:to>
      <xdr:col>2</xdr:col>
      <xdr:colOff>406400</xdr:colOff>
      <xdr:row>15</xdr:row>
      <xdr:rowOff>182563</xdr:rowOff>
    </xdr:to>
    <xdr:sp macro="" textlink="">
      <xdr:nvSpPr>
        <xdr:cNvPr id="4" name="Rectangle 3">
          <a:extLst>
            <a:ext uri="{FF2B5EF4-FFF2-40B4-BE49-F238E27FC236}">
              <a16:creationId xmlns:a16="http://schemas.microsoft.com/office/drawing/2014/main" id="{388ABCE2-73B4-4405-A9AB-7120A522C62B}"/>
            </a:ext>
            <a:ext uri="{147F2762-F138-4A5C-976F-8EAC2B608ADB}">
              <a16:predDERef xmlns:a16="http://schemas.microsoft.com/office/drawing/2014/main" pred="{0083699E-831C-490D-A25A-3B576829D599}"/>
            </a:ext>
          </a:extLst>
        </xdr:cNvPr>
        <xdr:cNvSpPr/>
      </xdr:nvSpPr>
      <xdr:spPr>
        <a:xfrm>
          <a:off x="7745413" y="3003551"/>
          <a:ext cx="192087" cy="150812"/>
        </a:xfrm>
        <a:prstGeom prst="rect">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206375</xdr:colOff>
      <xdr:row>16</xdr:row>
      <xdr:rowOff>71438</xdr:rowOff>
    </xdr:from>
    <xdr:to>
      <xdr:col>2</xdr:col>
      <xdr:colOff>404813</xdr:colOff>
      <xdr:row>16</xdr:row>
      <xdr:rowOff>238126</xdr:rowOff>
    </xdr:to>
    <xdr:sp macro="" textlink="">
      <xdr:nvSpPr>
        <xdr:cNvPr id="5" name="Rectangle 4">
          <a:extLst>
            <a:ext uri="{FF2B5EF4-FFF2-40B4-BE49-F238E27FC236}">
              <a16:creationId xmlns:a16="http://schemas.microsoft.com/office/drawing/2014/main" id="{759003C8-32A6-4F88-85C5-F56570A64ABC}"/>
            </a:ext>
          </a:extLst>
        </xdr:cNvPr>
        <xdr:cNvSpPr/>
      </xdr:nvSpPr>
      <xdr:spPr>
        <a:xfrm>
          <a:off x="7737475" y="3252788"/>
          <a:ext cx="198438" cy="166688"/>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142875</xdr:colOff>
      <xdr:row>15</xdr:row>
      <xdr:rowOff>55563</xdr:rowOff>
    </xdr:from>
    <xdr:to>
      <xdr:col>1</xdr:col>
      <xdr:colOff>357188</xdr:colOff>
      <xdr:row>15</xdr:row>
      <xdr:rowOff>190501</xdr:rowOff>
    </xdr:to>
    <xdr:sp macro="" textlink="">
      <xdr:nvSpPr>
        <xdr:cNvPr id="2" name="Rectangle 1">
          <a:extLst>
            <a:ext uri="{FF2B5EF4-FFF2-40B4-BE49-F238E27FC236}">
              <a16:creationId xmlns:a16="http://schemas.microsoft.com/office/drawing/2014/main" id="{9BCD4310-9D89-4F95-ACD6-F3623B3BDB40}"/>
            </a:ext>
          </a:extLst>
        </xdr:cNvPr>
        <xdr:cNvSpPr/>
      </xdr:nvSpPr>
      <xdr:spPr>
        <a:xfrm>
          <a:off x="4841875" y="3027363"/>
          <a:ext cx="214313" cy="134938"/>
        </a:xfrm>
        <a:prstGeom prst="rect">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214313</xdr:colOff>
      <xdr:row>15</xdr:row>
      <xdr:rowOff>31751</xdr:rowOff>
    </xdr:from>
    <xdr:to>
      <xdr:col>2</xdr:col>
      <xdr:colOff>406400</xdr:colOff>
      <xdr:row>15</xdr:row>
      <xdr:rowOff>182563</xdr:rowOff>
    </xdr:to>
    <xdr:sp macro="" textlink="">
      <xdr:nvSpPr>
        <xdr:cNvPr id="3" name="Rectangle 2">
          <a:extLst>
            <a:ext uri="{FF2B5EF4-FFF2-40B4-BE49-F238E27FC236}">
              <a16:creationId xmlns:a16="http://schemas.microsoft.com/office/drawing/2014/main" id="{3C1E9B85-0570-4A74-A1D6-9430054EF1EA}"/>
            </a:ext>
          </a:extLst>
        </xdr:cNvPr>
        <xdr:cNvSpPr/>
      </xdr:nvSpPr>
      <xdr:spPr>
        <a:xfrm>
          <a:off x="7745413" y="3003551"/>
          <a:ext cx="192087" cy="150812"/>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95250</xdr:colOff>
      <xdr:row>16</xdr:row>
      <xdr:rowOff>76200</xdr:rowOff>
    </xdr:from>
    <xdr:to>
      <xdr:col>1</xdr:col>
      <xdr:colOff>309563</xdr:colOff>
      <xdr:row>16</xdr:row>
      <xdr:rowOff>211138</xdr:rowOff>
    </xdr:to>
    <xdr:sp macro="" textlink="">
      <xdr:nvSpPr>
        <xdr:cNvPr id="16" name="Rectangle 15">
          <a:extLst>
            <a:ext uri="{FF2B5EF4-FFF2-40B4-BE49-F238E27FC236}">
              <a16:creationId xmlns:a16="http://schemas.microsoft.com/office/drawing/2014/main" id="{3133C87A-AE53-4898-BAE1-CF4510181CDA}"/>
            </a:ext>
            <a:ext uri="{147F2762-F138-4A5C-976F-8EAC2B608ADB}">
              <a16:predDERef xmlns:a16="http://schemas.microsoft.com/office/drawing/2014/main" pred="{597BE07E-E5AC-4BD8-B75F-ED6444132FDE}"/>
            </a:ext>
          </a:extLst>
        </xdr:cNvPr>
        <xdr:cNvSpPr/>
      </xdr:nvSpPr>
      <xdr:spPr>
        <a:xfrm>
          <a:off x="4794250" y="3257550"/>
          <a:ext cx="214313" cy="134938"/>
        </a:xfrm>
        <a:prstGeom prst="rect">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twoCellAnchor>
  <xdr:twoCellAnchor>
    <xdr:from>
      <xdr:col>2</xdr:col>
      <xdr:colOff>209550</xdr:colOff>
      <xdr:row>16</xdr:row>
      <xdr:rowOff>95250</xdr:rowOff>
    </xdr:from>
    <xdr:to>
      <xdr:col>2</xdr:col>
      <xdr:colOff>401637</xdr:colOff>
      <xdr:row>16</xdr:row>
      <xdr:rowOff>246062</xdr:rowOff>
    </xdr:to>
    <xdr:sp macro="" textlink="">
      <xdr:nvSpPr>
        <xdr:cNvPr id="17" name="Rectangle 16">
          <a:extLst>
            <a:ext uri="{FF2B5EF4-FFF2-40B4-BE49-F238E27FC236}">
              <a16:creationId xmlns:a16="http://schemas.microsoft.com/office/drawing/2014/main" id="{3850F74B-5230-4199-9B08-6C3389B8E99D}"/>
            </a:ext>
            <a:ext uri="{147F2762-F138-4A5C-976F-8EAC2B608ADB}">
              <a16:predDERef xmlns:a16="http://schemas.microsoft.com/office/drawing/2014/main" pred="{15F81FB0-031D-4F31-9D27-62646149C628}"/>
            </a:ext>
          </a:extLst>
        </xdr:cNvPr>
        <xdr:cNvSpPr/>
      </xdr:nvSpPr>
      <xdr:spPr>
        <a:xfrm>
          <a:off x="7740650" y="3276600"/>
          <a:ext cx="192087" cy="150812"/>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142875</xdr:colOff>
      <xdr:row>15</xdr:row>
      <xdr:rowOff>38100</xdr:rowOff>
    </xdr:from>
    <xdr:to>
      <xdr:col>1</xdr:col>
      <xdr:colOff>357188</xdr:colOff>
      <xdr:row>15</xdr:row>
      <xdr:rowOff>173038</xdr:rowOff>
    </xdr:to>
    <xdr:sp macro="" textlink="">
      <xdr:nvSpPr>
        <xdr:cNvPr id="2" name="Rectangle 1">
          <a:extLst>
            <a:ext uri="{FF2B5EF4-FFF2-40B4-BE49-F238E27FC236}">
              <a16:creationId xmlns:a16="http://schemas.microsoft.com/office/drawing/2014/main" id="{619C9D52-132F-4EE7-9F1F-3609C773EA10}"/>
            </a:ext>
          </a:extLst>
        </xdr:cNvPr>
        <xdr:cNvSpPr/>
      </xdr:nvSpPr>
      <xdr:spPr>
        <a:xfrm>
          <a:off x="4841875" y="3009900"/>
          <a:ext cx="214313" cy="134938"/>
        </a:xfrm>
        <a:prstGeom prst="rect">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twoCellAnchor>
  <xdr:twoCellAnchor>
    <xdr:from>
      <xdr:col>1</xdr:col>
      <xdr:colOff>104775</xdr:colOff>
      <xdr:row>16</xdr:row>
      <xdr:rowOff>66675</xdr:rowOff>
    </xdr:from>
    <xdr:to>
      <xdr:col>1</xdr:col>
      <xdr:colOff>319088</xdr:colOff>
      <xdr:row>16</xdr:row>
      <xdr:rowOff>201613</xdr:rowOff>
    </xdr:to>
    <xdr:sp macro="" textlink="">
      <xdr:nvSpPr>
        <xdr:cNvPr id="3" name="Rectangle 2">
          <a:extLst>
            <a:ext uri="{FF2B5EF4-FFF2-40B4-BE49-F238E27FC236}">
              <a16:creationId xmlns:a16="http://schemas.microsoft.com/office/drawing/2014/main" id="{40845F3F-4626-467C-89E4-E754B30C6A94}"/>
            </a:ext>
            <a:ext uri="{147F2762-F138-4A5C-976F-8EAC2B608ADB}">
              <a16:predDERef xmlns:a16="http://schemas.microsoft.com/office/drawing/2014/main" pred="{E25FD076-632E-4FEE-912D-BF7DABBABD2F}"/>
            </a:ext>
          </a:extLst>
        </xdr:cNvPr>
        <xdr:cNvSpPr/>
      </xdr:nvSpPr>
      <xdr:spPr>
        <a:xfrm>
          <a:off x="4803775" y="3248025"/>
          <a:ext cx="214313" cy="134938"/>
        </a:xfrm>
        <a:prstGeom prst="rect">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152400</xdr:colOff>
      <xdr:row>14</xdr:row>
      <xdr:rowOff>161925</xdr:rowOff>
    </xdr:from>
    <xdr:to>
      <xdr:col>1</xdr:col>
      <xdr:colOff>342900</xdr:colOff>
      <xdr:row>15</xdr:row>
      <xdr:rowOff>171450</xdr:rowOff>
    </xdr:to>
    <xdr:sp macro="" textlink="">
      <xdr:nvSpPr>
        <xdr:cNvPr id="2" name="Rectangle 1">
          <a:extLst>
            <a:ext uri="{FF2B5EF4-FFF2-40B4-BE49-F238E27FC236}">
              <a16:creationId xmlns:a16="http://schemas.microsoft.com/office/drawing/2014/main" id="{923F1BCC-1E2C-4DD2-B506-277C77D5A9C3}"/>
            </a:ext>
          </a:extLst>
        </xdr:cNvPr>
        <xdr:cNvSpPr/>
      </xdr:nvSpPr>
      <xdr:spPr>
        <a:xfrm>
          <a:off x="762000" y="2740025"/>
          <a:ext cx="190500" cy="193675"/>
        </a:xfrm>
        <a:prstGeom prst="rect">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xdr:from>
      <xdr:col>1</xdr:col>
      <xdr:colOff>123825</xdr:colOff>
      <xdr:row>16</xdr:row>
      <xdr:rowOff>57150</xdr:rowOff>
    </xdr:from>
    <xdr:to>
      <xdr:col>1</xdr:col>
      <xdr:colOff>314325</xdr:colOff>
      <xdr:row>16</xdr:row>
      <xdr:rowOff>257175</xdr:rowOff>
    </xdr:to>
    <xdr:sp macro="" textlink="">
      <xdr:nvSpPr>
        <xdr:cNvPr id="3" name="Rectangle 3">
          <a:extLst>
            <a:ext uri="{FF2B5EF4-FFF2-40B4-BE49-F238E27FC236}">
              <a16:creationId xmlns:a16="http://schemas.microsoft.com/office/drawing/2014/main" id="{E4EC9733-9A10-45E8-9FC3-99F20801727B}"/>
            </a:ext>
            <a:ext uri="{147F2762-F138-4A5C-976F-8EAC2B608ADB}">
              <a16:predDERef xmlns:a16="http://schemas.microsoft.com/office/drawing/2014/main" pred="{EF5C787B-8373-DB92-9F2E-FF19009C2D7C}"/>
            </a:ext>
          </a:extLst>
        </xdr:cNvPr>
        <xdr:cNvSpPr/>
      </xdr:nvSpPr>
      <xdr:spPr>
        <a:xfrm>
          <a:off x="733425" y="3003550"/>
          <a:ext cx="190500" cy="123825"/>
        </a:xfrm>
        <a:prstGeom prst="rect">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142875</xdr:colOff>
      <xdr:row>15</xdr:row>
      <xdr:rowOff>55563</xdr:rowOff>
    </xdr:from>
    <xdr:to>
      <xdr:col>1</xdr:col>
      <xdr:colOff>357188</xdr:colOff>
      <xdr:row>15</xdr:row>
      <xdr:rowOff>190501</xdr:rowOff>
    </xdr:to>
    <xdr:sp macro="" textlink="">
      <xdr:nvSpPr>
        <xdr:cNvPr id="2" name="Rectangle 1">
          <a:extLst>
            <a:ext uri="{FF2B5EF4-FFF2-40B4-BE49-F238E27FC236}">
              <a16:creationId xmlns:a16="http://schemas.microsoft.com/office/drawing/2014/main" id="{F23C3E42-5269-44B7-AE75-ACE9738C777C}"/>
            </a:ext>
          </a:extLst>
        </xdr:cNvPr>
        <xdr:cNvSpPr/>
      </xdr:nvSpPr>
      <xdr:spPr>
        <a:xfrm>
          <a:off x="2466975" y="3211513"/>
          <a:ext cx="214313" cy="134938"/>
        </a:xfrm>
        <a:prstGeom prst="rect">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142875</xdr:colOff>
      <xdr:row>16</xdr:row>
      <xdr:rowOff>55564</xdr:rowOff>
    </xdr:from>
    <xdr:to>
      <xdr:col>1</xdr:col>
      <xdr:colOff>349250</xdr:colOff>
      <xdr:row>16</xdr:row>
      <xdr:rowOff>206376</xdr:rowOff>
    </xdr:to>
    <xdr:sp macro="" textlink="">
      <xdr:nvSpPr>
        <xdr:cNvPr id="3" name="Rectangle 2">
          <a:extLst>
            <a:ext uri="{FF2B5EF4-FFF2-40B4-BE49-F238E27FC236}">
              <a16:creationId xmlns:a16="http://schemas.microsoft.com/office/drawing/2014/main" id="{22BD7AA7-EC25-4AB6-A9EA-48D34A7DF9DE}"/>
            </a:ext>
            <a:ext uri="{147F2762-F138-4A5C-976F-8EAC2B608ADB}">
              <a16:predDERef xmlns:a16="http://schemas.microsoft.com/office/drawing/2014/main" pred="{5E2D41EB-4F37-4CE0-8407-63E236FE96BB}"/>
            </a:ext>
          </a:extLst>
        </xdr:cNvPr>
        <xdr:cNvSpPr/>
      </xdr:nvSpPr>
      <xdr:spPr>
        <a:xfrm>
          <a:off x="2466975" y="3421064"/>
          <a:ext cx="206375" cy="150812"/>
        </a:xfrm>
        <a:prstGeom prst="rect">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214313</xdr:colOff>
      <xdr:row>15</xdr:row>
      <xdr:rowOff>31751</xdr:rowOff>
    </xdr:from>
    <xdr:to>
      <xdr:col>2</xdr:col>
      <xdr:colOff>406400</xdr:colOff>
      <xdr:row>15</xdr:row>
      <xdr:rowOff>182563</xdr:rowOff>
    </xdr:to>
    <xdr:sp macro="" textlink="">
      <xdr:nvSpPr>
        <xdr:cNvPr id="4" name="Rectangle 3">
          <a:extLst>
            <a:ext uri="{FF2B5EF4-FFF2-40B4-BE49-F238E27FC236}">
              <a16:creationId xmlns:a16="http://schemas.microsoft.com/office/drawing/2014/main" id="{13EDD424-96DD-4DD7-BEDD-6FDA6BAE96A7}"/>
            </a:ext>
            <a:ext uri="{147F2762-F138-4A5C-976F-8EAC2B608ADB}">
              <a16:predDERef xmlns:a16="http://schemas.microsoft.com/office/drawing/2014/main" pred="{0083699E-831C-490D-A25A-3B576829D599}"/>
            </a:ext>
          </a:extLst>
        </xdr:cNvPr>
        <xdr:cNvSpPr/>
      </xdr:nvSpPr>
      <xdr:spPr>
        <a:xfrm>
          <a:off x="6272213" y="3187701"/>
          <a:ext cx="192087" cy="150812"/>
        </a:xfrm>
        <a:prstGeom prst="rect">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206375</xdr:colOff>
      <xdr:row>16</xdr:row>
      <xdr:rowOff>71438</xdr:rowOff>
    </xdr:from>
    <xdr:to>
      <xdr:col>2</xdr:col>
      <xdr:colOff>404813</xdr:colOff>
      <xdr:row>16</xdr:row>
      <xdr:rowOff>238126</xdr:rowOff>
    </xdr:to>
    <xdr:sp macro="" textlink="">
      <xdr:nvSpPr>
        <xdr:cNvPr id="5" name="Rectangle 4">
          <a:extLst>
            <a:ext uri="{FF2B5EF4-FFF2-40B4-BE49-F238E27FC236}">
              <a16:creationId xmlns:a16="http://schemas.microsoft.com/office/drawing/2014/main" id="{DBE8AA12-C5E9-4A57-A2AF-F4CEA2820F24}"/>
            </a:ext>
          </a:extLst>
        </xdr:cNvPr>
        <xdr:cNvSpPr/>
      </xdr:nvSpPr>
      <xdr:spPr>
        <a:xfrm>
          <a:off x="6264275" y="3436938"/>
          <a:ext cx="198438" cy="166688"/>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20636</xdr:colOff>
      <xdr:row>0</xdr:row>
      <xdr:rowOff>11112</xdr:rowOff>
    </xdr:from>
    <xdr:to>
      <xdr:col>6</xdr:col>
      <xdr:colOff>412750</xdr:colOff>
      <xdr:row>16</xdr:row>
      <xdr:rowOff>28575</xdr:rowOff>
    </xdr:to>
    <xdr:sp macro="" textlink="">
      <xdr:nvSpPr>
        <xdr:cNvPr id="3" name="TextBox 2">
          <a:extLst>
            <a:ext uri="{FF2B5EF4-FFF2-40B4-BE49-F238E27FC236}">
              <a16:creationId xmlns:a16="http://schemas.microsoft.com/office/drawing/2014/main" id="{A90EBCB8-C4FA-52BD-3639-21A71AE46FBE}"/>
            </a:ext>
          </a:extLst>
        </xdr:cNvPr>
        <xdr:cNvSpPr txBox="1"/>
      </xdr:nvSpPr>
      <xdr:spPr>
        <a:xfrm>
          <a:off x="20636" y="11112"/>
          <a:ext cx="6532564" cy="2963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effectLst/>
            </a:rPr>
            <a:t>Destruction of unsold consumer products</a:t>
          </a:r>
          <a:endParaRPr lang="en-GB"/>
        </a:p>
        <a:p>
          <a:r>
            <a:rPr lang="en-GB">
              <a:effectLst/>
            </a:rPr>
            <a:t>We are committed to eliminating the destruction of unsold consumer products in line with forthcoming Ecodesign for Sustainable Products Regulations (ESPR) requirements. Our focus is on improving product lifecycle management and circularity to prevent waste and maximise resource efficiency.</a:t>
          </a:r>
        </a:p>
        <a:p>
          <a:endParaRPr lang="en-GB">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This is an </a:t>
          </a:r>
          <a:r>
            <a:rPr lang="en-GB" sz="1100" b="1">
              <a:solidFill>
                <a:schemeClr val="dk1"/>
              </a:solidFill>
              <a:effectLst/>
              <a:latin typeface="+mn-lt"/>
              <a:ea typeface="+mn-ea"/>
              <a:cs typeface="+mn-cs"/>
            </a:rPr>
            <a:t>EU Green Deal regulation </a:t>
          </a:r>
          <a:r>
            <a:rPr lang="en-GB" sz="1100">
              <a:solidFill>
                <a:schemeClr val="dk1"/>
              </a:solidFill>
              <a:effectLst/>
              <a:latin typeface="+mn-lt"/>
              <a:ea typeface="+mn-ea"/>
              <a:cs typeface="+mn-cs"/>
            </a:rPr>
            <a:t>that mandates the reporting of the destruction of unsold consumer goods and requires business to design products with longer life, repairability and recyclability in mind to cut waste and promote a circular economy. We are reporting for Austria, Denmark, Finland, Sweden, Germany, Poland, Greece, Italy, Romania, Belgium/Brussels,France,Netherlands,Portugal,Spain,Croatia,Slovenia,Czechia (Czech Republic),Slovakia, Hungary.</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chemeClr val="dk1"/>
              </a:solidFill>
              <a:effectLst/>
              <a:latin typeface="+mn-lt"/>
              <a:ea typeface="+mn-ea"/>
              <a:cs typeface="+mn-cs"/>
            </a:rPr>
            <a:t>Note: </a:t>
          </a:r>
          <a:r>
            <a:rPr lang="en-GB" sz="1100">
              <a:solidFill>
                <a:schemeClr val="dk1"/>
              </a:solidFill>
              <a:effectLst/>
              <a:latin typeface="+mn-lt"/>
              <a:ea typeface="+mn-ea"/>
              <a:cs typeface="+mn-cs"/>
            </a:rPr>
            <a:t>Data submitted includes information for both Reckitt Core and Essential Home (now Vestacy) for the year 2025.</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The</a:t>
          </a:r>
          <a:r>
            <a:rPr lang="en-GB" sz="1100" baseline="0">
              <a:solidFill>
                <a:schemeClr val="dk1"/>
              </a:solidFill>
              <a:effectLst/>
              <a:latin typeface="+mn-lt"/>
              <a:ea typeface="+mn-ea"/>
              <a:cs typeface="+mn-cs"/>
            </a:rPr>
            <a:t> table below highlights countries status for data submission. As portrayed in the table, there are certain countries which do not have DCs, and therefore is no desctruction of unsold consumer products. </a:t>
          </a:r>
          <a:endParaRPr lang="en-GB" sz="1100">
            <a:solidFill>
              <a:schemeClr val="dk1"/>
            </a:solidFill>
            <a:effectLst/>
            <a:latin typeface="+mn-lt"/>
            <a:ea typeface="+mn-ea"/>
            <a:cs typeface="+mn-cs"/>
          </a:endParaRPr>
        </a:p>
        <a:p>
          <a:endParaRPr lang="en-GB"/>
        </a:p>
        <a:p>
          <a:endParaRPr lang="en-GB"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142875</xdr:colOff>
      <xdr:row>15</xdr:row>
      <xdr:rowOff>55563</xdr:rowOff>
    </xdr:from>
    <xdr:to>
      <xdr:col>1</xdr:col>
      <xdr:colOff>357188</xdr:colOff>
      <xdr:row>15</xdr:row>
      <xdr:rowOff>190501</xdr:rowOff>
    </xdr:to>
    <xdr:sp macro="" textlink="">
      <xdr:nvSpPr>
        <xdr:cNvPr id="2" name="Rectangle 1">
          <a:extLst>
            <a:ext uri="{FF2B5EF4-FFF2-40B4-BE49-F238E27FC236}">
              <a16:creationId xmlns:a16="http://schemas.microsoft.com/office/drawing/2014/main" id="{28D815FB-DA08-4EF7-BBD9-C342674B570B}"/>
            </a:ext>
          </a:extLst>
        </xdr:cNvPr>
        <xdr:cNvSpPr/>
      </xdr:nvSpPr>
      <xdr:spPr>
        <a:xfrm>
          <a:off x="4841875" y="3001963"/>
          <a:ext cx="214313" cy="134938"/>
        </a:xfrm>
        <a:prstGeom prst="rect">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142875</xdr:colOff>
      <xdr:row>16</xdr:row>
      <xdr:rowOff>55564</xdr:rowOff>
    </xdr:from>
    <xdr:to>
      <xdr:col>1</xdr:col>
      <xdr:colOff>349250</xdr:colOff>
      <xdr:row>16</xdr:row>
      <xdr:rowOff>206376</xdr:rowOff>
    </xdr:to>
    <xdr:sp macro="" textlink="">
      <xdr:nvSpPr>
        <xdr:cNvPr id="3" name="Rectangle 3">
          <a:extLst>
            <a:ext uri="{FF2B5EF4-FFF2-40B4-BE49-F238E27FC236}">
              <a16:creationId xmlns:a16="http://schemas.microsoft.com/office/drawing/2014/main" id="{39B5C8EA-34E6-456D-A89F-865007C21022}"/>
            </a:ext>
          </a:extLst>
        </xdr:cNvPr>
        <xdr:cNvSpPr/>
      </xdr:nvSpPr>
      <xdr:spPr>
        <a:xfrm>
          <a:off x="4841875" y="3211514"/>
          <a:ext cx="206375" cy="150812"/>
        </a:xfrm>
        <a:prstGeom prst="rect">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214313</xdr:colOff>
      <xdr:row>15</xdr:row>
      <xdr:rowOff>31751</xdr:rowOff>
    </xdr:from>
    <xdr:to>
      <xdr:col>2</xdr:col>
      <xdr:colOff>406400</xdr:colOff>
      <xdr:row>15</xdr:row>
      <xdr:rowOff>182563</xdr:rowOff>
    </xdr:to>
    <xdr:sp macro="" textlink="">
      <xdr:nvSpPr>
        <xdr:cNvPr id="4" name="Rectangle 4">
          <a:extLst>
            <a:ext uri="{FF2B5EF4-FFF2-40B4-BE49-F238E27FC236}">
              <a16:creationId xmlns:a16="http://schemas.microsoft.com/office/drawing/2014/main" id="{345F9DAB-9C65-479C-8229-6C75EEF553E8}"/>
            </a:ext>
          </a:extLst>
        </xdr:cNvPr>
        <xdr:cNvSpPr/>
      </xdr:nvSpPr>
      <xdr:spPr>
        <a:xfrm>
          <a:off x="7745413" y="2978151"/>
          <a:ext cx="192087" cy="150812"/>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206375</xdr:colOff>
      <xdr:row>16</xdr:row>
      <xdr:rowOff>71438</xdr:rowOff>
    </xdr:from>
    <xdr:to>
      <xdr:col>2</xdr:col>
      <xdr:colOff>404813</xdr:colOff>
      <xdr:row>16</xdr:row>
      <xdr:rowOff>238126</xdr:rowOff>
    </xdr:to>
    <xdr:sp macro="" textlink="">
      <xdr:nvSpPr>
        <xdr:cNvPr id="7" name="Rectangle 7">
          <a:extLst>
            <a:ext uri="{FF2B5EF4-FFF2-40B4-BE49-F238E27FC236}">
              <a16:creationId xmlns:a16="http://schemas.microsoft.com/office/drawing/2014/main" id="{60FEED5F-D57D-4F4B-8EF5-E23131504A26}"/>
            </a:ext>
          </a:extLst>
        </xdr:cNvPr>
        <xdr:cNvSpPr/>
      </xdr:nvSpPr>
      <xdr:spPr>
        <a:xfrm>
          <a:off x="7737475" y="3227388"/>
          <a:ext cx="198438" cy="166688"/>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142875</xdr:colOff>
      <xdr:row>15</xdr:row>
      <xdr:rowOff>55563</xdr:rowOff>
    </xdr:from>
    <xdr:to>
      <xdr:col>1</xdr:col>
      <xdr:colOff>357188</xdr:colOff>
      <xdr:row>15</xdr:row>
      <xdr:rowOff>190501</xdr:rowOff>
    </xdr:to>
    <xdr:sp macro="" textlink="">
      <xdr:nvSpPr>
        <xdr:cNvPr id="2" name="Rectangle 1">
          <a:extLst>
            <a:ext uri="{FF2B5EF4-FFF2-40B4-BE49-F238E27FC236}">
              <a16:creationId xmlns:a16="http://schemas.microsoft.com/office/drawing/2014/main" id="{256A9F4F-D29C-439F-9062-385712304004}"/>
            </a:ext>
          </a:extLst>
        </xdr:cNvPr>
        <xdr:cNvSpPr/>
      </xdr:nvSpPr>
      <xdr:spPr>
        <a:xfrm>
          <a:off x="4841875" y="3001963"/>
          <a:ext cx="214313" cy="134938"/>
        </a:xfrm>
        <a:prstGeom prst="rect">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142875</xdr:colOff>
      <xdr:row>16</xdr:row>
      <xdr:rowOff>55564</xdr:rowOff>
    </xdr:from>
    <xdr:to>
      <xdr:col>1</xdr:col>
      <xdr:colOff>349250</xdr:colOff>
      <xdr:row>16</xdr:row>
      <xdr:rowOff>206376</xdr:rowOff>
    </xdr:to>
    <xdr:sp macro="" textlink="">
      <xdr:nvSpPr>
        <xdr:cNvPr id="3" name="Rectangle 3">
          <a:extLst>
            <a:ext uri="{FF2B5EF4-FFF2-40B4-BE49-F238E27FC236}">
              <a16:creationId xmlns:a16="http://schemas.microsoft.com/office/drawing/2014/main" id="{7815EF0B-E0E1-4046-B42F-03613DDEDA9B}"/>
            </a:ext>
          </a:extLst>
        </xdr:cNvPr>
        <xdr:cNvSpPr/>
      </xdr:nvSpPr>
      <xdr:spPr>
        <a:xfrm>
          <a:off x="4841875" y="3211514"/>
          <a:ext cx="206375" cy="150812"/>
        </a:xfrm>
        <a:prstGeom prst="rect">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214313</xdr:colOff>
      <xdr:row>15</xdr:row>
      <xdr:rowOff>31751</xdr:rowOff>
    </xdr:from>
    <xdr:to>
      <xdr:col>2</xdr:col>
      <xdr:colOff>406400</xdr:colOff>
      <xdr:row>15</xdr:row>
      <xdr:rowOff>182563</xdr:rowOff>
    </xdr:to>
    <xdr:sp macro="" textlink="">
      <xdr:nvSpPr>
        <xdr:cNvPr id="4" name="Rectangle 4">
          <a:extLst>
            <a:ext uri="{FF2B5EF4-FFF2-40B4-BE49-F238E27FC236}">
              <a16:creationId xmlns:a16="http://schemas.microsoft.com/office/drawing/2014/main" id="{6292EE79-801D-462C-8C89-A49287926339}"/>
            </a:ext>
          </a:extLst>
        </xdr:cNvPr>
        <xdr:cNvSpPr/>
      </xdr:nvSpPr>
      <xdr:spPr>
        <a:xfrm>
          <a:off x="9942513" y="2978151"/>
          <a:ext cx="192087" cy="150812"/>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206375</xdr:colOff>
      <xdr:row>16</xdr:row>
      <xdr:rowOff>71438</xdr:rowOff>
    </xdr:from>
    <xdr:to>
      <xdr:col>2</xdr:col>
      <xdr:colOff>404813</xdr:colOff>
      <xdr:row>16</xdr:row>
      <xdr:rowOff>238126</xdr:rowOff>
    </xdr:to>
    <xdr:sp macro="" textlink="">
      <xdr:nvSpPr>
        <xdr:cNvPr id="7" name="Rectangle 7">
          <a:extLst>
            <a:ext uri="{FF2B5EF4-FFF2-40B4-BE49-F238E27FC236}">
              <a16:creationId xmlns:a16="http://schemas.microsoft.com/office/drawing/2014/main" id="{6FB7055A-52D9-470B-88D9-89D8841FBECD}"/>
            </a:ext>
          </a:extLst>
        </xdr:cNvPr>
        <xdr:cNvSpPr/>
      </xdr:nvSpPr>
      <xdr:spPr>
        <a:xfrm>
          <a:off x="9934575" y="3227388"/>
          <a:ext cx="198438" cy="166688"/>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142875</xdr:colOff>
      <xdr:row>15</xdr:row>
      <xdr:rowOff>55563</xdr:rowOff>
    </xdr:from>
    <xdr:to>
      <xdr:col>1</xdr:col>
      <xdr:colOff>357188</xdr:colOff>
      <xdr:row>15</xdr:row>
      <xdr:rowOff>190501</xdr:rowOff>
    </xdr:to>
    <xdr:sp macro="" textlink="">
      <xdr:nvSpPr>
        <xdr:cNvPr id="2" name="Rectangle 1">
          <a:extLst>
            <a:ext uri="{FF2B5EF4-FFF2-40B4-BE49-F238E27FC236}">
              <a16:creationId xmlns:a16="http://schemas.microsoft.com/office/drawing/2014/main" id="{0518B1E2-4005-4A27-990B-AE485E6EE8C7}"/>
            </a:ext>
          </a:extLst>
        </xdr:cNvPr>
        <xdr:cNvSpPr/>
      </xdr:nvSpPr>
      <xdr:spPr>
        <a:xfrm>
          <a:off x="4841875" y="3027363"/>
          <a:ext cx="214313" cy="134938"/>
        </a:xfrm>
        <a:prstGeom prst="rect">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142875</xdr:colOff>
      <xdr:row>16</xdr:row>
      <xdr:rowOff>55564</xdr:rowOff>
    </xdr:from>
    <xdr:to>
      <xdr:col>1</xdr:col>
      <xdr:colOff>349250</xdr:colOff>
      <xdr:row>16</xdr:row>
      <xdr:rowOff>206376</xdr:rowOff>
    </xdr:to>
    <xdr:sp macro="" textlink="">
      <xdr:nvSpPr>
        <xdr:cNvPr id="3" name="Rectangle 2">
          <a:extLst>
            <a:ext uri="{FF2B5EF4-FFF2-40B4-BE49-F238E27FC236}">
              <a16:creationId xmlns:a16="http://schemas.microsoft.com/office/drawing/2014/main" id="{6C211111-78C6-4B08-BFB2-629B5AA1A291}"/>
            </a:ext>
            <a:ext uri="{147F2762-F138-4A5C-976F-8EAC2B608ADB}">
              <a16:predDERef xmlns:a16="http://schemas.microsoft.com/office/drawing/2014/main" pred="{5E2D41EB-4F37-4CE0-8407-63E236FE96BB}"/>
            </a:ext>
          </a:extLst>
        </xdr:cNvPr>
        <xdr:cNvSpPr/>
      </xdr:nvSpPr>
      <xdr:spPr>
        <a:xfrm>
          <a:off x="4841875" y="3236914"/>
          <a:ext cx="206375" cy="150812"/>
        </a:xfrm>
        <a:prstGeom prst="rect">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2690813</xdr:colOff>
      <xdr:row>15</xdr:row>
      <xdr:rowOff>31751</xdr:rowOff>
    </xdr:from>
    <xdr:to>
      <xdr:col>2</xdr:col>
      <xdr:colOff>177800</xdr:colOff>
      <xdr:row>15</xdr:row>
      <xdr:rowOff>182563</xdr:rowOff>
    </xdr:to>
    <xdr:sp macro="" textlink="">
      <xdr:nvSpPr>
        <xdr:cNvPr id="4" name="Rectangle 3">
          <a:extLst>
            <a:ext uri="{FF2B5EF4-FFF2-40B4-BE49-F238E27FC236}">
              <a16:creationId xmlns:a16="http://schemas.microsoft.com/office/drawing/2014/main" id="{45AA89D9-D387-4E82-A124-45BEE05ACC71}"/>
            </a:ext>
            <a:ext uri="{147F2762-F138-4A5C-976F-8EAC2B608ADB}">
              <a16:predDERef xmlns:a16="http://schemas.microsoft.com/office/drawing/2014/main" pred="{0083699E-831C-490D-A25A-3B576829D599}"/>
            </a:ext>
          </a:extLst>
        </xdr:cNvPr>
        <xdr:cNvSpPr/>
      </xdr:nvSpPr>
      <xdr:spPr>
        <a:xfrm>
          <a:off x="7389813" y="3003551"/>
          <a:ext cx="319087" cy="150812"/>
        </a:xfrm>
        <a:prstGeom prst="rect">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206375</xdr:colOff>
      <xdr:row>16</xdr:row>
      <xdr:rowOff>71438</xdr:rowOff>
    </xdr:from>
    <xdr:to>
      <xdr:col>2</xdr:col>
      <xdr:colOff>404813</xdr:colOff>
      <xdr:row>16</xdr:row>
      <xdr:rowOff>238126</xdr:rowOff>
    </xdr:to>
    <xdr:sp macro="" textlink="">
      <xdr:nvSpPr>
        <xdr:cNvPr id="5" name="Rectangle 4">
          <a:extLst>
            <a:ext uri="{FF2B5EF4-FFF2-40B4-BE49-F238E27FC236}">
              <a16:creationId xmlns:a16="http://schemas.microsoft.com/office/drawing/2014/main" id="{BABC3F06-9FFD-41DB-940F-D59CA2D5D37C}"/>
            </a:ext>
          </a:extLst>
        </xdr:cNvPr>
        <xdr:cNvSpPr/>
      </xdr:nvSpPr>
      <xdr:spPr>
        <a:xfrm>
          <a:off x="7737475" y="3252788"/>
          <a:ext cx="198438" cy="166688"/>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142875</xdr:colOff>
      <xdr:row>15</xdr:row>
      <xdr:rowOff>55563</xdr:rowOff>
    </xdr:from>
    <xdr:to>
      <xdr:col>1</xdr:col>
      <xdr:colOff>357188</xdr:colOff>
      <xdr:row>15</xdr:row>
      <xdr:rowOff>190501</xdr:rowOff>
    </xdr:to>
    <xdr:sp macro="" textlink="">
      <xdr:nvSpPr>
        <xdr:cNvPr id="2" name="Rectangle 1">
          <a:extLst>
            <a:ext uri="{FF2B5EF4-FFF2-40B4-BE49-F238E27FC236}">
              <a16:creationId xmlns:a16="http://schemas.microsoft.com/office/drawing/2014/main" id="{5425C31C-6AB3-4D08-BADE-9EA25324F9A1}"/>
            </a:ext>
          </a:extLst>
        </xdr:cNvPr>
        <xdr:cNvSpPr/>
      </xdr:nvSpPr>
      <xdr:spPr>
        <a:xfrm>
          <a:off x="4841875" y="3027363"/>
          <a:ext cx="214313" cy="134938"/>
        </a:xfrm>
        <a:prstGeom prst="rect">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142875</xdr:colOff>
      <xdr:row>16</xdr:row>
      <xdr:rowOff>55564</xdr:rowOff>
    </xdr:from>
    <xdr:to>
      <xdr:col>1</xdr:col>
      <xdr:colOff>349250</xdr:colOff>
      <xdr:row>16</xdr:row>
      <xdr:rowOff>206376</xdr:rowOff>
    </xdr:to>
    <xdr:sp macro="" textlink="">
      <xdr:nvSpPr>
        <xdr:cNvPr id="3" name="Rectangle 2">
          <a:extLst>
            <a:ext uri="{FF2B5EF4-FFF2-40B4-BE49-F238E27FC236}">
              <a16:creationId xmlns:a16="http://schemas.microsoft.com/office/drawing/2014/main" id="{E4C6F573-6650-481B-9323-C3F2B61FA127}"/>
            </a:ext>
            <a:ext uri="{147F2762-F138-4A5C-976F-8EAC2B608ADB}">
              <a16:predDERef xmlns:a16="http://schemas.microsoft.com/office/drawing/2014/main" pred="{D687932C-2EEB-4E23-BB88-882A0E2B301A}"/>
            </a:ext>
          </a:extLst>
        </xdr:cNvPr>
        <xdr:cNvSpPr/>
      </xdr:nvSpPr>
      <xdr:spPr>
        <a:xfrm>
          <a:off x="4841875" y="3236914"/>
          <a:ext cx="206375" cy="150812"/>
        </a:xfrm>
        <a:prstGeom prst="rect">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214313</xdr:colOff>
      <xdr:row>15</xdr:row>
      <xdr:rowOff>31751</xdr:rowOff>
    </xdr:from>
    <xdr:to>
      <xdr:col>2</xdr:col>
      <xdr:colOff>406400</xdr:colOff>
      <xdr:row>15</xdr:row>
      <xdr:rowOff>182563</xdr:rowOff>
    </xdr:to>
    <xdr:sp macro="" textlink="">
      <xdr:nvSpPr>
        <xdr:cNvPr id="4" name="Rectangle 3">
          <a:extLst>
            <a:ext uri="{FF2B5EF4-FFF2-40B4-BE49-F238E27FC236}">
              <a16:creationId xmlns:a16="http://schemas.microsoft.com/office/drawing/2014/main" id="{2B1DFBE3-899C-4D1B-BD83-5C2829022DD0}"/>
            </a:ext>
          </a:extLst>
        </xdr:cNvPr>
        <xdr:cNvSpPr/>
      </xdr:nvSpPr>
      <xdr:spPr>
        <a:xfrm>
          <a:off x="7745413" y="3003551"/>
          <a:ext cx="192087" cy="150812"/>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206375</xdr:colOff>
      <xdr:row>16</xdr:row>
      <xdr:rowOff>71438</xdr:rowOff>
    </xdr:from>
    <xdr:to>
      <xdr:col>2</xdr:col>
      <xdr:colOff>404813</xdr:colOff>
      <xdr:row>16</xdr:row>
      <xdr:rowOff>238126</xdr:rowOff>
    </xdr:to>
    <xdr:sp macro="" textlink="">
      <xdr:nvSpPr>
        <xdr:cNvPr id="5" name="Rectangle 4">
          <a:extLst>
            <a:ext uri="{FF2B5EF4-FFF2-40B4-BE49-F238E27FC236}">
              <a16:creationId xmlns:a16="http://schemas.microsoft.com/office/drawing/2014/main" id="{97F9C377-1CB1-4E83-A0BD-4BCEBB4417B6}"/>
            </a:ext>
          </a:extLst>
        </xdr:cNvPr>
        <xdr:cNvSpPr/>
      </xdr:nvSpPr>
      <xdr:spPr>
        <a:xfrm>
          <a:off x="7737475" y="3252788"/>
          <a:ext cx="198438" cy="166688"/>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142875</xdr:colOff>
      <xdr:row>15</xdr:row>
      <xdr:rowOff>55563</xdr:rowOff>
    </xdr:from>
    <xdr:to>
      <xdr:col>1</xdr:col>
      <xdr:colOff>357188</xdr:colOff>
      <xdr:row>15</xdr:row>
      <xdr:rowOff>190501</xdr:rowOff>
    </xdr:to>
    <xdr:sp macro="" textlink="">
      <xdr:nvSpPr>
        <xdr:cNvPr id="2" name="Rectangle 1">
          <a:extLst>
            <a:ext uri="{FF2B5EF4-FFF2-40B4-BE49-F238E27FC236}">
              <a16:creationId xmlns:a16="http://schemas.microsoft.com/office/drawing/2014/main" id="{6FD6D00D-E288-4BE8-8411-5CED609B50C1}"/>
            </a:ext>
          </a:extLst>
        </xdr:cNvPr>
        <xdr:cNvSpPr/>
      </xdr:nvSpPr>
      <xdr:spPr>
        <a:xfrm>
          <a:off x="4841875" y="3001963"/>
          <a:ext cx="214313" cy="134938"/>
        </a:xfrm>
        <a:prstGeom prst="rect">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142875</xdr:colOff>
      <xdr:row>16</xdr:row>
      <xdr:rowOff>93664</xdr:rowOff>
    </xdr:from>
    <xdr:to>
      <xdr:col>1</xdr:col>
      <xdr:colOff>349250</xdr:colOff>
      <xdr:row>16</xdr:row>
      <xdr:rowOff>244476</xdr:rowOff>
    </xdr:to>
    <xdr:sp macro="" textlink="">
      <xdr:nvSpPr>
        <xdr:cNvPr id="3" name="Rectangle 2">
          <a:extLst>
            <a:ext uri="{FF2B5EF4-FFF2-40B4-BE49-F238E27FC236}">
              <a16:creationId xmlns:a16="http://schemas.microsoft.com/office/drawing/2014/main" id="{15432E87-BEC3-4ABD-AB83-57D6B23BD598}"/>
            </a:ext>
            <a:ext uri="{147F2762-F138-4A5C-976F-8EAC2B608ADB}">
              <a16:predDERef xmlns:a16="http://schemas.microsoft.com/office/drawing/2014/main" pred="{6FD6D00D-E288-4BE8-8411-5CED609B50C1}"/>
            </a:ext>
          </a:extLst>
        </xdr:cNvPr>
        <xdr:cNvSpPr/>
      </xdr:nvSpPr>
      <xdr:spPr>
        <a:xfrm>
          <a:off x="2390775" y="665164"/>
          <a:ext cx="206375" cy="150812"/>
        </a:xfrm>
        <a:prstGeom prst="rect">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X</a:t>
          </a:r>
        </a:p>
      </xdr:txBody>
    </xdr:sp>
    <xdr:clientData/>
  </xdr:twoCellAnchor>
  <xdr:twoCellAnchor>
    <xdr:from>
      <xdr:col>2</xdr:col>
      <xdr:colOff>214313</xdr:colOff>
      <xdr:row>15</xdr:row>
      <xdr:rowOff>31751</xdr:rowOff>
    </xdr:from>
    <xdr:to>
      <xdr:col>2</xdr:col>
      <xdr:colOff>406400</xdr:colOff>
      <xdr:row>15</xdr:row>
      <xdr:rowOff>182563</xdr:rowOff>
    </xdr:to>
    <xdr:sp macro="" textlink="">
      <xdr:nvSpPr>
        <xdr:cNvPr id="4" name="Rectangle 3">
          <a:extLst>
            <a:ext uri="{FF2B5EF4-FFF2-40B4-BE49-F238E27FC236}">
              <a16:creationId xmlns:a16="http://schemas.microsoft.com/office/drawing/2014/main" id="{7B7E6ADE-D127-43A3-92ED-A65445AA93F5}"/>
            </a:ext>
          </a:extLst>
        </xdr:cNvPr>
        <xdr:cNvSpPr/>
      </xdr:nvSpPr>
      <xdr:spPr>
        <a:xfrm>
          <a:off x="7745413" y="2978151"/>
          <a:ext cx="192087" cy="150812"/>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206375</xdr:colOff>
      <xdr:row>16</xdr:row>
      <xdr:rowOff>71438</xdr:rowOff>
    </xdr:from>
    <xdr:to>
      <xdr:col>2</xdr:col>
      <xdr:colOff>404813</xdr:colOff>
      <xdr:row>16</xdr:row>
      <xdr:rowOff>238126</xdr:rowOff>
    </xdr:to>
    <xdr:sp macro="" textlink="">
      <xdr:nvSpPr>
        <xdr:cNvPr id="7" name="Rectangle 6">
          <a:extLst>
            <a:ext uri="{FF2B5EF4-FFF2-40B4-BE49-F238E27FC236}">
              <a16:creationId xmlns:a16="http://schemas.microsoft.com/office/drawing/2014/main" id="{5FABF4E4-124E-41C2-ACCB-216B5F7A8485}"/>
            </a:ext>
          </a:extLst>
        </xdr:cNvPr>
        <xdr:cNvSpPr/>
      </xdr:nvSpPr>
      <xdr:spPr>
        <a:xfrm>
          <a:off x="7737475" y="3227388"/>
          <a:ext cx="198438" cy="166688"/>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142875</xdr:colOff>
      <xdr:row>15</xdr:row>
      <xdr:rowOff>55563</xdr:rowOff>
    </xdr:from>
    <xdr:to>
      <xdr:col>1</xdr:col>
      <xdr:colOff>357188</xdr:colOff>
      <xdr:row>15</xdr:row>
      <xdr:rowOff>190501</xdr:rowOff>
    </xdr:to>
    <xdr:sp macro="" textlink="">
      <xdr:nvSpPr>
        <xdr:cNvPr id="2" name="Rectangle 1">
          <a:extLst>
            <a:ext uri="{FF2B5EF4-FFF2-40B4-BE49-F238E27FC236}">
              <a16:creationId xmlns:a16="http://schemas.microsoft.com/office/drawing/2014/main" id="{64964046-758B-4BE8-900A-A1985416D3E6}"/>
            </a:ext>
          </a:extLst>
        </xdr:cNvPr>
        <xdr:cNvSpPr/>
      </xdr:nvSpPr>
      <xdr:spPr>
        <a:xfrm>
          <a:off x="4841875" y="4684713"/>
          <a:ext cx="214313" cy="134938"/>
        </a:xfrm>
        <a:prstGeom prst="rect">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142875</xdr:colOff>
      <xdr:row>16</xdr:row>
      <xdr:rowOff>55564</xdr:rowOff>
    </xdr:from>
    <xdr:to>
      <xdr:col>1</xdr:col>
      <xdr:colOff>349250</xdr:colOff>
      <xdr:row>16</xdr:row>
      <xdr:rowOff>206376</xdr:rowOff>
    </xdr:to>
    <xdr:sp macro="" textlink="">
      <xdr:nvSpPr>
        <xdr:cNvPr id="3" name="Rectangle 2">
          <a:extLst>
            <a:ext uri="{FF2B5EF4-FFF2-40B4-BE49-F238E27FC236}">
              <a16:creationId xmlns:a16="http://schemas.microsoft.com/office/drawing/2014/main" id="{2C6027E4-8288-40BC-BDE4-D9D7E68CA52D}"/>
            </a:ext>
          </a:extLst>
        </xdr:cNvPr>
        <xdr:cNvSpPr/>
      </xdr:nvSpPr>
      <xdr:spPr>
        <a:xfrm>
          <a:off x="4841875" y="5211764"/>
          <a:ext cx="206375" cy="150812"/>
        </a:xfrm>
        <a:prstGeom prst="rect">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214313</xdr:colOff>
      <xdr:row>15</xdr:row>
      <xdr:rowOff>31751</xdr:rowOff>
    </xdr:from>
    <xdr:to>
      <xdr:col>2</xdr:col>
      <xdr:colOff>406400</xdr:colOff>
      <xdr:row>15</xdr:row>
      <xdr:rowOff>182563</xdr:rowOff>
    </xdr:to>
    <xdr:sp macro="" textlink="">
      <xdr:nvSpPr>
        <xdr:cNvPr id="4" name="Rectangle 3">
          <a:extLst>
            <a:ext uri="{FF2B5EF4-FFF2-40B4-BE49-F238E27FC236}">
              <a16:creationId xmlns:a16="http://schemas.microsoft.com/office/drawing/2014/main" id="{3B848AC0-E8CA-4047-89CD-A4AE123FA943}"/>
            </a:ext>
          </a:extLst>
        </xdr:cNvPr>
        <xdr:cNvSpPr/>
      </xdr:nvSpPr>
      <xdr:spPr>
        <a:xfrm>
          <a:off x="9929813" y="4660901"/>
          <a:ext cx="192087" cy="150812"/>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206375</xdr:colOff>
      <xdr:row>16</xdr:row>
      <xdr:rowOff>71438</xdr:rowOff>
    </xdr:from>
    <xdr:to>
      <xdr:col>2</xdr:col>
      <xdr:colOff>404813</xdr:colOff>
      <xdr:row>16</xdr:row>
      <xdr:rowOff>238126</xdr:rowOff>
    </xdr:to>
    <xdr:sp macro="" textlink="">
      <xdr:nvSpPr>
        <xdr:cNvPr id="5" name="Rectangle 4">
          <a:extLst>
            <a:ext uri="{FF2B5EF4-FFF2-40B4-BE49-F238E27FC236}">
              <a16:creationId xmlns:a16="http://schemas.microsoft.com/office/drawing/2014/main" id="{A2A4BA92-4B8A-4D99-890F-1420BFC4985E}"/>
            </a:ext>
          </a:extLst>
        </xdr:cNvPr>
        <xdr:cNvSpPr/>
      </xdr:nvSpPr>
      <xdr:spPr>
        <a:xfrm>
          <a:off x="9921875" y="5227638"/>
          <a:ext cx="198438" cy="166688"/>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119063</xdr:colOff>
      <xdr:row>29</xdr:row>
      <xdr:rowOff>261937</xdr:rowOff>
    </xdr:from>
    <xdr:to>
      <xdr:col>4</xdr:col>
      <xdr:colOff>365125</xdr:colOff>
      <xdr:row>29</xdr:row>
      <xdr:rowOff>508000</xdr:rowOff>
    </xdr:to>
    <xdr:sp macro="" textlink="">
      <xdr:nvSpPr>
        <xdr:cNvPr id="6" name="Rectangle 5">
          <a:extLst>
            <a:ext uri="{FF2B5EF4-FFF2-40B4-BE49-F238E27FC236}">
              <a16:creationId xmlns:a16="http://schemas.microsoft.com/office/drawing/2014/main" id="{A9CE2489-9B01-469B-8CBB-11694C3283F0}"/>
            </a:ext>
          </a:extLst>
        </xdr:cNvPr>
        <xdr:cNvSpPr/>
      </xdr:nvSpPr>
      <xdr:spPr>
        <a:xfrm>
          <a:off x="13746163" y="10814050"/>
          <a:ext cx="246062" cy="0"/>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730248</xdr:colOff>
      <xdr:row>29</xdr:row>
      <xdr:rowOff>285750</xdr:rowOff>
    </xdr:from>
    <xdr:to>
      <xdr:col>4</xdr:col>
      <xdr:colOff>992187</xdr:colOff>
      <xdr:row>29</xdr:row>
      <xdr:rowOff>523874</xdr:rowOff>
    </xdr:to>
    <xdr:sp macro="" textlink="">
      <xdr:nvSpPr>
        <xdr:cNvPr id="7" name="Rectangle 6">
          <a:extLst>
            <a:ext uri="{FF2B5EF4-FFF2-40B4-BE49-F238E27FC236}">
              <a16:creationId xmlns:a16="http://schemas.microsoft.com/office/drawing/2014/main" id="{A1DD6DC8-B54F-4C14-A385-792CF13BACE9}"/>
            </a:ext>
          </a:extLst>
        </xdr:cNvPr>
        <xdr:cNvSpPr/>
      </xdr:nvSpPr>
      <xdr:spPr>
        <a:xfrm>
          <a:off x="14357348" y="10814050"/>
          <a:ext cx="261939" cy="0"/>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119063</xdr:colOff>
      <xdr:row>28</xdr:row>
      <xdr:rowOff>261937</xdr:rowOff>
    </xdr:from>
    <xdr:to>
      <xdr:col>4</xdr:col>
      <xdr:colOff>365125</xdr:colOff>
      <xdr:row>28</xdr:row>
      <xdr:rowOff>508000</xdr:rowOff>
    </xdr:to>
    <xdr:sp macro="" textlink="">
      <xdr:nvSpPr>
        <xdr:cNvPr id="8" name="Rectangle 7">
          <a:extLst>
            <a:ext uri="{FF2B5EF4-FFF2-40B4-BE49-F238E27FC236}">
              <a16:creationId xmlns:a16="http://schemas.microsoft.com/office/drawing/2014/main" id="{245CCC50-E7B0-4A62-A822-0BFF9591BAD6}"/>
            </a:ext>
          </a:extLst>
        </xdr:cNvPr>
        <xdr:cNvSpPr/>
      </xdr:nvSpPr>
      <xdr:spPr>
        <a:xfrm>
          <a:off x="13746163" y="10814050"/>
          <a:ext cx="246062" cy="0"/>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730248</xdr:colOff>
      <xdr:row>28</xdr:row>
      <xdr:rowOff>285750</xdr:rowOff>
    </xdr:from>
    <xdr:to>
      <xdr:col>4</xdr:col>
      <xdr:colOff>992187</xdr:colOff>
      <xdr:row>28</xdr:row>
      <xdr:rowOff>523874</xdr:rowOff>
    </xdr:to>
    <xdr:sp macro="" textlink="">
      <xdr:nvSpPr>
        <xdr:cNvPr id="9" name="Rectangle 8">
          <a:extLst>
            <a:ext uri="{FF2B5EF4-FFF2-40B4-BE49-F238E27FC236}">
              <a16:creationId xmlns:a16="http://schemas.microsoft.com/office/drawing/2014/main" id="{E4D2254D-FEFE-4DE0-A666-C41EA6ACD0B4}"/>
            </a:ext>
          </a:extLst>
        </xdr:cNvPr>
        <xdr:cNvSpPr/>
      </xdr:nvSpPr>
      <xdr:spPr>
        <a:xfrm>
          <a:off x="14357348" y="10814050"/>
          <a:ext cx="261939" cy="0"/>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119063</xdr:colOff>
      <xdr:row>27</xdr:row>
      <xdr:rowOff>261937</xdr:rowOff>
    </xdr:from>
    <xdr:to>
      <xdr:col>4</xdr:col>
      <xdr:colOff>365125</xdr:colOff>
      <xdr:row>27</xdr:row>
      <xdr:rowOff>508000</xdr:rowOff>
    </xdr:to>
    <xdr:sp macro="" textlink="">
      <xdr:nvSpPr>
        <xdr:cNvPr id="10" name="Rectangle 9">
          <a:extLst>
            <a:ext uri="{FF2B5EF4-FFF2-40B4-BE49-F238E27FC236}">
              <a16:creationId xmlns:a16="http://schemas.microsoft.com/office/drawing/2014/main" id="{2E3160CC-3FC1-4D49-8170-FB6A61780279}"/>
            </a:ext>
          </a:extLst>
        </xdr:cNvPr>
        <xdr:cNvSpPr/>
      </xdr:nvSpPr>
      <xdr:spPr>
        <a:xfrm>
          <a:off x="13746163" y="10814050"/>
          <a:ext cx="246062" cy="0"/>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730248</xdr:colOff>
      <xdr:row>27</xdr:row>
      <xdr:rowOff>285750</xdr:rowOff>
    </xdr:from>
    <xdr:to>
      <xdr:col>4</xdr:col>
      <xdr:colOff>992187</xdr:colOff>
      <xdr:row>27</xdr:row>
      <xdr:rowOff>523874</xdr:rowOff>
    </xdr:to>
    <xdr:sp macro="" textlink="">
      <xdr:nvSpPr>
        <xdr:cNvPr id="11" name="Rectangle 10">
          <a:extLst>
            <a:ext uri="{FF2B5EF4-FFF2-40B4-BE49-F238E27FC236}">
              <a16:creationId xmlns:a16="http://schemas.microsoft.com/office/drawing/2014/main" id="{9C5B8812-DDC0-486C-B135-ED465E839ED9}"/>
            </a:ext>
          </a:extLst>
        </xdr:cNvPr>
        <xdr:cNvSpPr/>
      </xdr:nvSpPr>
      <xdr:spPr>
        <a:xfrm>
          <a:off x="14357348" y="10814050"/>
          <a:ext cx="261939" cy="0"/>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119063</xdr:colOff>
      <xdr:row>26</xdr:row>
      <xdr:rowOff>261937</xdr:rowOff>
    </xdr:from>
    <xdr:to>
      <xdr:col>4</xdr:col>
      <xdr:colOff>365125</xdr:colOff>
      <xdr:row>26</xdr:row>
      <xdr:rowOff>508000</xdr:rowOff>
    </xdr:to>
    <xdr:sp macro="" textlink="">
      <xdr:nvSpPr>
        <xdr:cNvPr id="12" name="Rectangle 11">
          <a:extLst>
            <a:ext uri="{FF2B5EF4-FFF2-40B4-BE49-F238E27FC236}">
              <a16:creationId xmlns:a16="http://schemas.microsoft.com/office/drawing/2014/main" id="{235E96C4-C59D-42BD-ACDB-19B26D65A673}"/>
            </a:ext>
          </a:extLst>
        </xdr:cNvPr>
        <xdr:cNvSpPr/>
      </xdr:nvSpPr>
      <xdr:spPr>
        <a:xfrm>
          <a:off x="13746163" y="10814050"/>
          <a:ext cx="246062" cy="0"/>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730248</xdr:colOff>
      <xdr:row>26</xdr:row>
      <xdr:rowOff>285750</xdr:rowOff>
    </xdr:from>
    <xdr:to>
      <xdr:col>4</xdr:col>
      <xdr:colOff>992187</xdr:colOff>
      <xdr:row>26</xdr:row>
      <xdr:rowOff>523874</xdr:rowOff>
    </xdr:to>
    <xdr:sp macro="" textlink="">
      <xdr:nvSpPr>
        <xdr:cNvPr id="13" name="Rectangle 12">
          <a:extLst>
            <a:ext uri="{FF2B5EF4-FFF2-40B4-BE49-F238E27FC236}">
              <a16:creationId xmlns:a16="http://schemas.microsoft.com/office/drawing/2014/main" id="{F0289F88-3B64-4A19-A221-23003349F138}"/>
            </a:ext>
          </a:extLst>
        </xdr:cNvPr>
        <xdr:cNvSpPr/>
      </xdr:nvSpPr>
      <xdr:spPr>
        <a:xfrm>
          <a:off x="14357348" y="10814050"/>
          <a:ext cx="261939" cy="0"/>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119063</xdr:colOff>
      <xdr:row>25</xdr:row>
      <xdr:rowOff>261937</xdr:rowOff>
    </xdr:from>
    <xdr:to>
      <xdr:col>4</xdr:col>
      <xdr:colOff>365125</xdr:colOff>
      <xdr:row>25</xdr:row>
      <xdr:rowOff>508000</xdr:rowOff>
    </xdr:to>
    <xdr:sp macro="" textlink="">
      <xdr:nvSpPr>
        <xdr:cNvPr id="14" name="Rectangle 13">
          <a:extLst>
            <a:ext uri="{FF2B5EF4-FFF2-40B4-BE49-F238E27FC236}">
              <a16:creationId xmlns:a16="http://schemas.microsoft.com/office/drawing/2014/main" id="{347A5B2B-E990-4C09-8960-738AE113E46C}"/>
            </a:ext>
          </a:extLst>
        </xdr:cNvPr>
        <xdr:cNvSpPr/>
      </xdr:nvSpPr>
      <xdr:spPr>
        <a:xfrm>
          <a:off x="13746163" y="10814050"/>
          <a:ext cx="246062" cy="0"/>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730248</xdr:colOff>
      <xdr:row>25</xdr:row>
      <xdr:rowOff>285750</xdr:rowOff>
    </xdr:from>
    <xdr:to>
      <xdr:col>4</xdr:col>
      <xdr:colOff>992187</xdr:colOff>
      <xdr:row>25</xdr:row>
      <xdr:rowOff>523874</xdr:rowOff>
    </xdr:to>
    <xdr:sp macro="" textlink="">
      <xdr:nvSpPr>
        <xdr:cNvPr id="15" name="Rectangle 14">
          <a:extLst>
            <a:ext uri="{FF2B5EF4-FFF2-40B4-BE49-F238E27FC236}">
              <a16:creationId xmlns:a16="http://schemas.microsoft.com/office/drawing/2014/main" id="{BA39A66E-FF19-4FD3-98FE-C3E4BF38829A}"/>
            </a:ext>
          </a:extLst>
        </xdr:cNvPr>
        <xdr:cNvSpPr/>
      </xdr:nvSpPr>
      <xdr:spPr>
        <a:xfrm>
          <a:off x="14357348" y="10814050"/>
          <a:ext cx="261939" cy="0"/>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119063</xdr:colOff>
      <xdr:row>25</xdr:row>
      <xdr:rowOff>261937</xdr:rowOff>
    </xdr:from>
    <xdr:to>
      <xdr:col>4</xdr:col>
      <xdr:colOff>365125</xdr:colOff>
      <xdr:row>25</xdr:row>
      <xdr:rowOff>508000</xdr:rowOff>
    </xdr:to>
    <xdr:sp macro="" textlink="">
      <xdr:nvSpPr>
        <xdr:cNvPr id="32" name="Rectangle 31">
          <a:extLst>
            <a:ext uri="{FF2B5EF4-FFF2-40B4-BE49-F238E27FC236}">
              <a16:creationId xmlns:a16="http://schemas.microsoft.com/office/drawing/2014/main" id="{99AE2136-DBA4-46C7-A9A3-E398D1F277E3}"/>
            </a:ext>
          </a:extLst>
        </xdr:cNvPr>
        <xdr:cNvSpPr/>
      </xdr:nvSpPr>
      <xdr:spPr>
        <a:xfrm>
          <a:off x="13746163" y="10814050"/>
          <a:ext cx="246062" cy="0"/>
        </a:xfrm>
        <a:prstGeom prst="rect">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730248</xdr:colOff>
      <xdr:row>25</xdr:row>
      <xdr:rowOff>285750</xdr:rowOff>
    </xdr:from>
    <xdr:to>
      <xdr:col>4</xdr:col>
      <xdr:colOff>992187</xdr:colOff>
      <xdr:row>25</xdr:row>
      <xdr:rowOff>523874</xdr:rowOff>
    </xdr:to>
    <xdr:sp macro="" textlink="">
      <xdr:nvSpPr>
        <xdr:cNvPr id="33" name="Rectangle 32">
          <a:extLst>
            <a:ext uri="{FF2B5EF4-FFF2-40B4-BE49-F238E27FC236}">
              <a16:creationId xmlns:a16="http://schemas.microsoft.com/office/drawing/2014/main" id="{68C1BB23-5C7F-405D-97F2-76456D279305}"/>
            </a:ext>
          </a:extLst>
        </xdr:cNvPr>
        <xdr:cNvSpPr/>
      </xdr:nvSpPr>
      <xdr:spPr>
        <a:xfrm>
          <a:off x="14357348" y="10814050"/>
          <a:ext cx="261939" cy="0"/>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119063</xdr:colOff>
      <xdr:row>26</xdr:row>
      <xdr:rowOff>261937</xdr:rowOff>
    </xdr:from>
    <xdr:to>
      <xdr:col>4</xdr:col>
      <xdr:colOff>365125</xdr:colOff>
      <xdr:row>26</xdr:row>
      <xdr:rowOff>508000</xdr:rowOff>
    </xdr:to>
    <xdr:sp macro="" textlink="">
      <xdr:nvSpPr>
        <xdr:cNvPr id="34" name="Rectangle 33">
          <a:extLst>
            <a:ext uri="{FF2B5EF4-FFF2-40B4-BE49-F238E27FC236}">
              <a16:creationId xmlns:a16="http://schemas.microsoft.com/office/drawing/2014/main" id="{DF9DFB82-8241-4018-A361-0BF8CD751E20}"/>
            </a:ext>
          </a:extLst>
        </xdr:cNvPr>
        <xdr:cNvSpPr/>
      </xdr:nvSpPr>
      <xdr:spPr>
        <a:xfrm>
          <a:off x="13746163" y="10814050"/>
          <a:ext cx="246062" cy="0"/>
        </a:xfrm>
        <a:prstGeom prst="rect">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730248</xdr:colOff>
      <xdr:row>26</xdr:row>
      <xdr:rowOff>285750</xdr:rowOff>
    </xdr:from>
    <xdr:to>
      <xdr:col>4</xdr:col>
      <xdr:colOff>992187</xdr:colOff>
      <xdr:row>26</xdr:row>
      <xdr:rowOff>523874</xdr:rowOff>
    </xdr:to>
    <xdr:sp macro="" textlink="">
      <xdr:nvSpPr>
        <xdr:cNvPr id="35" name="Rectangle 34">
          <a:extLst>
            <a:ext uri="{FF2B5EF4-FFF2-40B4-BE49-F238E27FC236}">
              <a16:creationId xmlns:a16="http://schemas.microsoft.com/office/drawing/2014/main" id="{65A91534-61DD-4F00-B0AC-768FCAFFE835}"/>
            </a:ext>
          </a:extLst>
        </xdr:cNvPr>
        <xdr:cNvSpPr/>
      </xdr:nvSpPr>
      <xdr:spPr>
        <a:xfrm>
          <a:off x="14357348" y="10814050"/>
          <a:ext cx="261939" cy="0"/>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119063</xdr:colOff>
      <xdr:row>27</xdr:row>
      <xdr:rowOff>261937</xdr:rowOff>
    </xdr:from>
    <xdr:to>
      <xdr:col>4</xdr:col>
      <xdr:colOff>365125</xdr:colOff>
      <xdr:row>27</xdr:row>
      <xdr:rowOff>508000</xdr:rowOff>
    </xdr:to>
    <xdr:sp macro="" textlink="">
      <xdr:nvSpPr>
        <xdr:cNvPr id="36" name="Rectangle 35">
          <a:extLst>
            <a:ext uri="{FF2B5EF4-FFF2-40B4-BE49-F238E27FC236}">
              <a16:creationId xmlns:a16="http://schemas.microsoft.com/office/drawing/2014/main" id="{56C29FA1-DF60-4CC8-A895-45E7AA6EA465}"/>
            </a:ext>
          </a:extLst>
        </xdr:cNvPr>
        <xdr:cNvSpPr/>
      </xdr:nvSpPr>
      <xdr:spPr>
        <a:xfrm>
          <a:off x="13746163" y="10814050"/>
          <a:ext cx="246062" cy="0"/>
        </a:xfrm>
        <a:prstGeom prst="rect">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730248</xdr:colOff>
      <xdr:row>27</xdr:row>
      <xdr:rowOff>285750</xdr:rowOff>
    </xdr:from>
    <xdr:to>
      <xdr:col>4</xdr:col>
      <xdr:colOff>992187</xdr:colOff>
      <xdr:row>27</xdr:row>
      <xdr:rowOff>523874</xdr:rowOff>
    </xdr:to>
    <xdr:sp macro="" textlink="">
      <xdr:nvSpPr>
        <xdr:cNvPr id="37" name="Rectangle 36">
          <a:extLst>
            <a:ext uri="{FF2B5EF4-FFF2-40B4-BE49-F238E27FC236}">
              <a16:creationId xmlns:a16="http://schemas.microsoft.com/office/drawing/2014/main" id="{8E46C6BC-F692-47F1-BE6B-8019B4A19582}"/>
            </a:ext>
          </a:extLst>
        </xdr:cNvPr>
        <xdr:cNvSpPr/>
      </xdr:nvSpPr>
      <xdr:spPr>
        <a:xfrm>
          <a:off x="14357348" y="10814050"/>
          <a:ext cx="261939" cy="0"/>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119063</xdr:colOff>
      <xdr:row>28</xdr:row>
      <xdr:rowOff>261937</xdr:rowOff>
    </xdr:from>
    <xdr:to>
      <xdr:col>4</xdr:col>
      <xdr:colOff>365125</xdr:colOff>
      <xdr:row>28</xdr:row>
      <xdr:rowOff>508000</xdr:rowOff>
    </xdr:to>
    <xdr:sp macro="" textlink="">
      <xdr:nvSpPr>
        <xdr:cNvPr id="38" name="Rectangle 37">
          <a:extLst>
            <a:ext uri="{FF2B5EF4-FFF2-40B4-BE49-F238E27FC236}">
              <a16:creationId xmlns:a16="http://schemas.microsoft.com/office/drawing/2014/main" id="{3711EB45-FCBD-4B45-A68D-7201DA18F76A}"/>
            </a:ext>
          </a:extLst>
        </xdr:cNvPr>
        <xdr:cNvSpPr/>
      </xdr:nvSpPr>
      <xdr:spPr>
        <a:xfrm>
          <a:off x="13746163" y="10814050"/>
          <a:ext cx="246062" cy="0"/>
        </a:xfrm>
        <a:prstGeom prst="rect">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730248</xdr:colOff>
      <xdr:row>28</xdr:row>
      <xdr:rowOff>285750</xdr:rowOff>
    </xdr:from>
    <xdr:to>
      <xdr:col>4</xdr:col>
      <xdr:colOff>992187</xdr:colOff>
      <xdr:row>28</xdr:row>
      <xdr:rowOff>523874</xdr:rowOff>
    </xdr:to>
    <xdr:sp macro="" textlink="">
      <xdr:nvSpPr>
        <xdr:cNvPr id="39" name="Rectangle 38">
          <a:extLst>
            <a:ext uri="{FF2B5EF4-FFF2-40B4-BE49-F238E27FC236}">
              <a16:creationId xmlns:a16="http://schemas.microsoft.com/office/drawing/2014/main" id="{B164B7ED-CBEE-491E-8918-FC2CE95AA36A}"/>
            </a:ext>
          </a:extLst>
        </xdr:cNvPr>
        <xdr:cNvSpPr/>
      </xdr:nvSpPr>
      <xdr:spPr>
        <a:xfrm>
          <a:off x="14357348" y="10814050"/>
          <a:ext cx="261939" cy="0"/>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119063</xdr:colOff>
      <xdr:row>29</xdr:row>
      <xdr:rowOff>261937</xdr:rowOff>
    </xdr:from>
    <xdr:to>
      <xdr:col>4</xdr:col>
      <xdr:colOff>365125</xdr:colOff>
      <xdr:row>29</xdr:row>
      <xdr:rowOff>508000</xdr:rowOff>
    </xdr:to>
    <xdr:sp macro="" textlink="">
      <xdr:nvSpPr>
        <xdr:cNvPr id="40" name="Rectangle 39">
          <a:extLst>
            <a:ext uri="{FF2B5EF4-FFF2-40B4-BE49-F238E27FC236}">
              <a16:creationId xmlns:a16="http://schemas.microsoft.com/office/drawing/2014/main" id="{521C838F-3CD6-4B61-BBE0-7F7489626428}"/>
            </a:ext>
          </a:extLst>
        </xdr:cNvPr>
        <xdr:cNvSpPr/>
      </xdr:nvSpPr>
      <xdr:spPr>
        <a:xfrm>
          <a:off x="13746163" y="10814050"/>
          <a:ext cx="246062" cy="0"/>
        </a:xfrm>
        <a:prstGeom prst="rect">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730248</xdr:colOff>
      <xdr:row>29</xdr:row>
      <xdr:rowOff>285750</xdr:rowOff>
    </xdr:from>
    <xdr:to>
      <xdr:col>4</xdr:col>
      <xdr:colOff>992187</xdr:colOff>
      <xdr:row>29</xdr:row>
      <xdr:rowOff>523874</xdr:rowOff>
    </xdr:to>
    <xdr:sp macro="" textlink="">
      <xdr:nvSpPr>
        <xdr:cNvPr id="41" name="Rectangle 40">
          <a:extLst>
            <a:ext uri="{FF2B5EF4-FFF2-40B4-BE49-F238E27FC236}">
              <a16:creationId xmlns:a16="http://schemas.microsoft.com/office/drawing/2014/main" id="{D14D6AF8-5B45-458A-8F0E-AA0FCAEDD7BE}"/>
            </a:ext>
          </a:extLst>
        </xdr:cNvPr>
        <xdr:cNvSpPr/>
      </xdr:nvSpPr>
      <xdr:spPr>
        <a:xfrm>
          <a:off x="14357348" y="10814050"/>
          <a:ext cx="261939" cy="0"/>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142875</xdr:colOff>
      <xdr:row>15</xdr:row>
      <xdr:rowOff>55563</xdr:rowOff>
    </xdr:from>
    <xdr:to>
      <xdr:col>1</xdr:col>
      <xdr:colOff>357188</xdr:colOff>
      <xdr:row>15</xdr:row>
      <xdr:rowOff>190501</xdr:rowOff>
    </xdr:to>
    <xdr:sp macro="" textlink="">
      <xdr:nvSpPr>
        <xdr:cNvPr id="2" name="Rectangle 1">
          <a:extLst>
            <a:ext uri="{FF2B5EF4-FFF2-40B4-BE49-F238E27FC236}">
              <a16:creationId xmlns:a16="http://schemas.microsoft.com/office/drawing/2014/main" id="{D2E22468-CD9E-444C-82A7-9B4321667CDD}"/>
            </a:ext>
          </a:extLst>
        </xdr:cNvPr>
        <xdr:cNvSpPr/>
      </xdr:nvSpPr>
      <xdr:spPr>
        <a:xfrm>
          <a:off x="1876425" y="3395663"/>
          <a:ext cx="214313" cy="134938"/>
        </a:xfrm>
        <a:prstGeom prst="rect">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142875</xdr:colOff>
      <xdr:row>16</xdr:row>
      <xdr:rowOff>55564</xdr:rowOff>
    </xdr:from>
    <xdr:to>
      <xdr:col>1</xdr:col>
      <xdr:colOff>349250</xdr:colOff>
      <xdr:row>16</xdr:row>
      <xdr:rowOff>206376</xdr:rowOff>
    </xdr:to>
    <xdr:sp macro="" textlink="">
      <xdr:nvSpPr>
        <xdr:cNvPr id="3" name="Rectangle 2">
          <a:extLst>
            <a:ext uri="{FF2B5EF4-FFF2-40B4-BE49-F238E27FC236}">
              <a16:creationId xmlns:a16="http://schemas.microsoft.com/office/drawing/2014/main" id="{1316CB57-2963-43EA-B30A-1797C429E053}"/>
            </a:ext>
            <a:ext uri="{147F2762-F138-4A5C-976F-8EAC2B608ADB}">
              <a16:predDERef xmlns:a16="http://schemas.microsoft.com/office/drawing/2014/main" pred="{752751D3-A7CC-2FF0-C4E9-521F1D8C9A23}"/>
            </a:ext>
          </a:extLst>
        </xdr:cNvPr>
        <xdr:cNvSpPr/>
      </xdr:nvSpPr>
      <xdr:spPr>
        <a:xfrm>
          <a:off x="1876425" y="3605214"/>
          <a:ext cx="206375" cy="150812"/>
        </a:xfrm>
        <a:prstGeom prst="rect">
          <a:avLst/>
        </a:prstGeom>
        <a:solidFill>
          <a:schemeClr val="bg1"/>
        </a:solidFill>
        <a:ln/>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214313</xdr:colOff>
      <xdr:row>15</xdr:row>
      <xdr:rowOff>31751</xdr:rowOff>
    </xdr:from>
    <xdr:to>
      <xdr:col>2</xdr:col>
      <xdr:colOff>406400</xdr:colOff>
      <xdr:row>15</xdr:row>
      <xdr:rowOff>182563</xdr:rowOff>
    </xdr:to>
    <xdr:sp macro="" textlink="">
      <xdr:nvSpPr>
        <xdr:cNvPr id="4" name="Rectangle 3">
          <a:extLst>
            <a:ext uri="{FF2B5EF4-FFF2-40B4-BE49-F238E27FC236}">
              <a16:creationId xmlns:a16="http://schemas.microsoft.com/office/drawing/2014/main" id="{97FEA293-7AFA-4DA8-9091-71D12F317C99}"/>
            </a:ext>
            <a:ext uri="{147F2762-F138-4A5C-976F-8EAC2B608ADB}">
              <a16:predDERef xmlns:a16="http://schemas.microsoft.com/office/drawing/2014/main" pred="{12B1DB97-9AFA-DB59-C948-6F42EB13CB89}"/>
            </a:ext>
          </a:extLst>
        </xdr:cNvPr>
        <xdr:cNvSpPr/>
      </xdr:nvSpPr>
      <xdr:spPr>
        <a:xfrm>
          <a:off x="5103813" y="3371851"/>
          <a:ext cx="192087" cy="150812"/>
        </a:xfrm>
        <a:prstGeom prst="rect">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206375</xdr:colOff>
      <xdr:row>16</xdr:row>
      <xdr:rowOff>71438</xdr:rowOff>
    </xdr:from>
    <xdr:to>
      <xdr:col>2</xdr:col>
      <xdr:colOff>404813</xdr:colOff>
      <xdr:row>16</xdr:row>
      <xdr:rowOff>238126</xdr:rowOff>
    </xdr:to>
    <xdr:sp macro="" textlink="">
      <xdr:nvSpPr>
        <xdr:cNvPr id="5" name="Rectangle 4">
          <a:extLst>
            <a:ext uri="{FF2B5EF4-FFF2-40B4-BE49-F238E27FC236}">
              <a16:creationId xmlns:a16="http://schemas.microsoft.com/office/drawing/2014/main" id="{CAC0E93C-0AB0-402A-A83C-63E630A21477}"/>
            </a:ext>
            <a:ext uri="{147F2762-F138-4A5C-976F-8EAC2B608ADB}">
              <a16:predDERef xmlns:a16="http://schemas.microsoft.com/office/drawing/2014/main" pred="{BDACBA28-CD63-5C6F-505E-CF9EBE87B4D0}"/>
            </a:ext>
          </a:extLst>
        </xdr:cNvPr>
        <xdr:cNvSpPr/>
      </xdr:nvSpPr>
      <xdr:spPr>
        <a:xfrm>
          <a:off x="5095875" y="3621088"/>
          <a:ext cx="198438" cy="166688"/>
        </a:xfrm>
        <a:prstGeom prst="rect">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142875</xdr:colOff>
      <xdr:row>15</xdr:row>
      <xdr:rowOff>55563</xdr:rowOff>
    </xdr:from>
    <xdr:to>
      <xdr:col>1</xdr:col>
      <xdr:colOff>357188</xdr:colOff>
      <xdr:row>15</xdr:row>
      <xdr:rowOff>190501</xdr:rowOff>
    </xdr:to>
    <xdr:sp macro="" textlink="">
      <xdr:nvSpPr>
        <xdr:cNvPr id="2" name="Rectangle 1">
          <a:extLst>
            <a:ext uri="{FF2B5EF4-FFF2-40B4-BE49-F238E27FC236}">
              <a16:creationId xmlns:a16="http://schemas.microsoft.com/office/drawing/2014/main" id="{A06FA9F6-215B-4F08-8C6F-9E9D7082137E}"/>
            </a:ext>
          </a:extLst>
        </xdr:cNvPr>
        <xdr:cNvSpPr/>
      </xdr:nvSpPr>
      <xdr:spPr>
        <a:xfrm>
          <a:off x="4841875" y="3027363"/>
          <a:ext cx="214313" cy="134938"/>
        </a:xfrm>
        <a:prstGeom prst="rect">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142875</xdr:colOff>
      <xdr:row>16</xdr:row>
      <xdr:rowOff>55564</xdr:rowOff>
    </xdr:from>
    <xdr:to>
      <xdr:col>1</xdr:col>
      <xdr:colOff>349250</xdr:colOff>
      <xdr:row>16</xdr:row>
      <xdr:rowOff>206376</xdr:rowOff>
    </xdr:to>
    <xdr:sp macro="" textlink="">
      <xdr:nvSpPr>
        <xdr:cNvPr id="3" name="Rectangle 2">
          <a:extLst>
            <a:ext uri="{FF2B5EF4-FFF2-40B4-BE49-F238E27FC236}">
              <a16:creationId xmlns:a16="http://schemas.microsoft.com/office/drawing/2014/main" id="{8D2829F2-2BD2-44CB-952D-40061A999695}"/>
            </a:ext>
          </a:extLst>
        </xdr:cNvPr>
        <xdr:cNvSpPr/>
      </xdr:nvSpPr>
      <xdr:spPr>
        <a:xfrm>
          <a:off x="4841875" y="3236914"/>
          <a:ext cx="206375" cy="150812"/>
        </a:xfrm>
        <a:prstGeom prst="rect">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214313</xdr:colOff>
      <xdr:row>15</xdr:row>
      <xdr:rowOff>31751</xdr:rowOff>
    </xdr:from>
    <xdr:to>
      <xdr:col>2</xdr:col>
      <xdr:colOff>406400</xdr:colOff>
      <xdr:row>15</xdr:row>
      <xdr:rowOff>182563</xdr:rowOff>
    </xdr:to>
    <xdr:sp macro="" textlink="">
      <xdr:nvSpPr>
        <xdr:cNvPr id="4" name="Rectangle 3">
          <a:extLst>
            <a:ext uri="{FF2B5EF4-FFF2-40B4-BE49-F238E27FC236}">
              <a16:creationId xmlns:a16="http://schemas.microsoft.com/office/drawing/2014/main" id="{1AF12078-EA53-407E-90D6-02E7D98AE06E}"/>
            </a:ext>
          </a:extLst>
        </xdr:cNvPr>
        <xdr:cNvSpPr/>
      </xdr:nvSpPr>
      <xdr:spPr>
        <a:xfrm>
          <a:off x="9186863" y="3003551"/>
          <a:ext cx="192087" cy="150812"/>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206375</xdr:colOff>
      <xdr:row>16</xdr:row>
      <xdr:rowOff>71438</xdr:rowOff>
    </xdr:from>
    <xdr:to>
      <xdr:col>2</xdr:col>
      <xdr:colOff>404813</xdr:colOff>
      <xdr:row>16</xdr:row>
      <xdr:rowOff>238126</xdr:rowOff>
    </xdr:to>
    <xdr:sp macro="" textlink="">
      <xdr:nvSpPr>
        <xdr:cNvPr id="7" name="Rectangle 6">
          <a:extLst>
            <a:ext uri="{FF2B5EF4-FFF2-40B4-BE49-F238E27FC236}">
              <a16:creationId xmlns:a16="http://schemas.microsoft.com/office/drawing/2014/main" id="{253C0E90-7F4D-4E5E-A136-50FB8BA21127}"/>
            </a:ext>
          </a:extLst>
        </xdr:cNvPr>
        <xdr:cNvSpPr/>
      </xdr:nvSpPr>
      <xdr:spPr>
        <a:xfrm>
          <a:off x="9178925" y="3252788"/>
          <a:ext cx="198438" cy="166688"/>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142875</xdr:colOff>
      <xdr:row>15</xdr:row>
      <xdr:rowOff>55563</xdr:rowOff>
    </xdr:from>
    <xdr:to>
      <xdr:col>1</xdr:col>
      <xdr:colOff>357188</xdr:colOff>
      <xdr:row>15</xdr:row>
      <xdr:rowOff>190501</xdr:rowOff>
    </xdr:to>
    <xdr:sp macro="" textlink="">
      <xdr:nvSpPr>
        <xdr:cNvPr id="2" name="Rectangle 1">
          <a:extLst>
            <a:ext uri="{FF2B5EF4-FFF2-40B4-BE49-F238E27FC236}">
              <a16:creationId xmlns:a16="http://schemas.microsoft.com/office/drawing/2014/main" id="{E74A51EE-A0B9-4AB8-A643-FEC58A8F939B}"/>
            </a:ext>
          </a:extLst>
        </xdr:cNvPr>
        <xdr:cNvSpPr/>
      </xdr:nvSpPr>
      <xdr:spPr>
        <a:xfrm>
          <a:off x="2555875" y="3211513"/>
          <a:ext cx="214313" cy="134938"/>
        </a:xfrm>
        <a:prstGeom prst="rect">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142875</xdr:colOff>
      <xdr:row>16</xdr:row>
      <xdr:rowOff>55564</xdr:rowOff>
    </xdr:from>
    <xdr:to>
      <xdr:col>1</xdr:col>
      <xdr:colOff>349250</xdr:colOff>
      <xdr:row>16</xdr:row>
      <xdr:rowOff>206376</xdr:rowOff>
    </xdr:to>
    <xdr:sp macro="" textlink="">
      <xdr:nvSpPr>
        <xdr:cNvPr id="3" name="Rectangle 2">
          <a:extLst>
            <a:ext uri="{FF2B5EF4-FFF2-40B4-BE49-F238E27FC236}">
              <a16:creationId xmlns:a16="http://schemas.microsoft.com/office/drawing/2014/main" id="{D6E91A4F-7092-4704-9AF3-A93A3B1E271E}"/>
            </a:ext>
          </a:extLst>
        </xdr:cNvPr>
        <xdr:cNvSpPr/>
      </xdr:nvSpPr>
      <xdr:spPr>
        <a:xfrm>
          <a:off x="2555875" y="3421064"/>
          <a:ext cx="206375" cy="150812"/>
        </a:xfrm>
        <a:prstGeom prst="rect">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214313</xdr:colOff>
      <xdr:row>15</xdr:row>
      <xdr:rowOff>31751</xdr:rowOff>
    </xdr:from>
    <xdr:to>
      <xdr:col>2</xdr:col>
      <xdr:colOff>406400</xdr:colOff>
      <xdr:row>15</xdr:row>
      <xdr:rowOff>182563</xdr:rowOff>
    </xdr:to>
    <xdr:sp macro="" textlink="">
      <xdr:nvSpPr>
        <xdr:cNvPr id="4" name="Rectangle 3">
          <a:extLst>
            <a:ext uri="{FF2B5EF4-FFF2-40B4-BE49-F238E27FC236}">
              <a16:creationId xmlns:a16="http://schemas.microsoft.com/office/drawing/2014/main" id="{E0233F91-FFB5-4C16-AD89-0684BE2594E8}"/>
            </a:ext>
          </a:extLst>
        </xdr:cNvPr>
        <xdr:cNvSpPr/>
      </xdr:nvSpPr>
      <xdr:spPr>
        <a:xfrm>
          <a:off x="7218363" y="3187701"/>
          <a:ext cx="192087" cy="150812"/>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206375</xdr:colOff>
      <xdr:row>16</xdr:row>
      <xdr:rowOff>71438</xdr:rowOff>
    </xdr:from>
    <xdr:to>
      <xdr:col>2</xdr:col>
      <xdr:colOff>404813</xdr:colOff>
      <xdr:row>16</xdr:row>
      <xdr:rowOff>238126</xdr:rowOff>
    </xdr:to>
    <xdr:sp macro="" textlink="">
      <xdr:nvSpPr>
        <xdr:cNvPr id="7" name="Rectangle 6">
          <a:extLst>
            <a:ext uri="{FF2B5EF4-FFF2-40B4-BE49-F238E27FC236}">
              <a16:creationId xmlns:a16="http://schemas.microsoft.com/office/drawing/2014/main" id="{5B42AB0F-6681-4363-BBC0-72C51F5F4748}"/>
            </a:ext>
          </a:extLst>
        </xdr:cNvPr>
        <xdr:cNvSpPr/>
      </xdr:nvSpPr>
      <xdr:spPr>
        <a:xfrm>
          <a:off x="7210425" y="3436938"/>
          <a:ext cx="198438" cy="166688"/>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142874</xdr:colOff>
      <xdr:row>15</xdr:row>
      <xdr:rowOff>47625</xdr:rowOff>
    </xdr:from>
    <xdr:to>
      <xdr:col>1</xdr:col>
      <xdr:colOff>419099</xdr:colOff>
      <xdr:row>15</xdr:row>
      <xdr:rowOff>304800</xdr:rowOff>
    </xdr:to>
    <xdr:sp macro="" textlink="">
      <xdr:nvSpPr>
        <xdr:cNvPr id="2" name="Rectangle 1">
          <a:extLst>
            <a:ext uri="{FF2B5EF4-FFF2-40B4-BE49-F238E27FC236}">
              <a16:creationId xmlns:a16="http://schemas.microsoft.com/office/drawing/2014/main" id="{FBDA2C15-ED6F-42EC-869E-410360D8660B}"/>
            </a:ext>
          </a:extLst>
        </xdr:cNvPr>
        <xdr:cNvSpPr/>
      </xdr:nvSpPr>
      <xdr:spPr>
        <a:xfrm>
          <a:off x="3013074" y="3168650"/>
          <a:ext cx="273050" cy="260350"/>
        </a:xfrm>
        <a:prstGeom prst="rect">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1">
              <a:solidFill>
                <a:sysClr val="windowText" lastClr="000000"/>
              </a:solidFill>
            </a:rPr>
            <a:t>X</a:t>
          </a:r>
        </a:p>
      </xdr:txBody>
    </xdr:sp>
    <xdr:clientData/>
  </xdr:twoCellAnchor>
  <xdr:twoCellAnchor>
    <xdr:from>
      <xdr:col>1</xdr:col>
      <xdr:colOff>142875</xdr:colOff>
      <xdr:row>16</xdr:row>
      <xdr:rowOff>55564</xdr:rowOff>
    </xdr:from>
    <xdr:to>
      <xdr:col>1</xdr:col>
      <xdr:colOff>361950</xdr:colOff>
      <xdr:row>16</xdr:row>
      <xdr:rowOff>304800</xdr:rowOff>
    </xdr:to>
    <xdr:sp macro="" textlink="">
      <xdr:nvSpPr>
        <xdr:cNvPr id="3" name="Rectangle 2">
          <a:extLst>
            <a:ext uri="{FF2B5EF4-FFF2-40B4-BE49-F238E27FC236}">
              <a16:creationId xmlns:a16="http://schemas.microsoft.com/office/drawing/2014/main" id="{B084AEA7-2305-4CBF-98B8-6741B3635A60}"/>
            </a:ext>
            <a:ext uri="{147F2762-F138-4A5C-976F-8EAC2B608ADB}">
              <a16:predDERef xmlns:a16="http://schemas.microsoft.com/office/drawing/2014/main" pred="{752751D3-A7CC-2FF0-C4E9-521F1D8C9A23}"/>
            </a:ext>
          </a:extLst>
        </xdr:cNvPr>
        <xdr:cNvSpPr/>
      </xdr:nvSpPr>
      <xdr:spPr>
        <a:xfrm>
          <a:off x="3006725" y="3503614"/>
          <a:ext cx="222250" cy="249236"/>
        </a:xfrm>
        <a:prstGeom prst="rect">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1">
              <a:solidFill>
                <a:sysClr val="windowText" lastClr="000000"/>
              </a:solidFill>
            </a:rPr>
            <a:t>X</a:t>
          </a:r>
        </a:p>
      </xdr:txBody>
    </xdr:sp>
    <xdr:clientData/>
  </xdr:twoCellAnchor>
  <xdr:twoCellAnchor>
    <xdr:from>
      <xdr:col>2</xdr:col>
      <xdr:colOff>114300</xdr:colOff>
      <xdr:row>15</xdr:row>
      <xdr:rowOff>76200</xdr:rowOff>
    </xdr:from>
    <xdr:to>
      <xdr:col>2</xdr:col>
      <xdr:colOff>312738</xdr:colOff>
      <xdr:row>15</xdr:row>
      <xdr:rowOff>242888</xdr:rowOff>
    </xdr:to>
    <xdr:sp macro="" textlink="">
      <xdr:nvSpPr>
        <xdr:cNvPr id="6" name="Rectangle 5">
          <a:extLst>
            <a:ext uri="{FF2B5EF4-FFF2-40B4-BE49-F238E27FC236}">
              <a16:creationId xmlns:a16="http://schemas.microsoft.com/office/drawing/2014/main" id="{4DF20A6B-BDAA-4E4A-9CD5-2F7437FE897B}"/>
            </a:ext>
            <a:ext uri="{147F2762-F138-4A5C-976F-8EAC2B608ADB}">
              <a16:predDERef xmlns:a16="http://schemas.microsoft.com/office/drawing/2014/main" pred="{B084AEA7-2305-4CBF-98B8-6741B3635A60}"/>
            </a:ext>
          </a:extLst>
        </xdr:cNvPr>
        <xdr:cNvSpPr/>
      </xdr:nvSpPr>
      <xdr:spPr>
        <a:xfrm>
          <a:off x="6781800" y="466725"/>
          <a:ext cx="198438" cy="166688"/>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twoCellAnchor>
  <xdr:twoCellAnchor>
    <xdr:from>
      <xdr:col>2</xdr:col>
      <xdr:colOff>133350</xdr:colOff>
      <xdr:row>16</xdr:row>
      <xdr:rowOff>180975</xdr:rowOff>
    </xdr:from>
    <xdr:to>
      <xdr:col>2</xdr:col>
      <xdr:colOff>331788</xdr:colOff>
      <xdr:row>16</xdr:row>
      <xdr:rowOff>347663</xdr:rowOff>
    </xdr:to>
    <xdr:sp macro="" textlink="">
      <xdr:nvSpPr>
        <xdr:cNvPr id="7" name="Rectangle 6">
          <a:extLst>
            <a:ext uri="{FF2B5EF4-FFF2-40B4-BE49-F238E27FC236}">
              <a16:creationId xmlns:a16="http://schemas.microsoft.com/office/drawing/2014/main" id="{84434E1B-0833-44A2-BE78-1E39284049D6}"/>
            </a:ext>
            <a:ext uri="{147F2762-F138-4A5C-976F-8EAC2B608ADB}">
              <a16:predDERef xmlns:a16="http://schemas.microsoft.com/office/drawing/2014/main" pred="{4DF20A6B-BDAA-4E4A-9CD5-2F7437FE897B}"/>
            </a:ext>
          </a:extLst>
        </xdr:cNvPr>
        <xdr:cNvSpPr/>
      </xdr:nvSpPr>
      <xdr:spPr>
        <a:xfrm>
          <a:off x="6800850" y="895350"/>
          <a:ext cx="198438" cy="166688"/>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142875</xdr:colOff>
      <xdr:row>15</xdr:row>
      <xdr:rowOff>55563</xdr:rowOff>
    </xdr:from>
    <xdr:to>
      <xdr:col>1</xdr:col>
      <xdr:colOff>357188</xdr:colOff>
      <xdr:row>15</xdr:row>
      <xdr:rowOff>190501</xdr:rowOff>
    </xdr:to>
    <xdr:sp macro="" textlink="">
      <xdr:nvSpPr>
        <xdr:cNvPr id="2" name="Rectangle 1">
          <a:extLst>
            <a:ext uri="{FF2B5EF4-FFF2-40B4-BE49-F238E27FC236}">
              <a16:creationId xmlns:a16="http://schemas.microsoft.com/office/drawing/2014/main" id="{784A88B5-E417-4A3E-AC52-18EF4A67B5F7}"/>
            </a:ext>
          </a:extLst>
        </xdr:cNvPr>
        <xdr:cNvSpPr/>
      </xdr:nvSpPr>
      <xdr:spPr>
        <a:xfrm>
          <a:off x="4841875" y="4684713"/>
          <a:ext cx="214313" cy="134938"/>
        </a:xfrm>
        <a:prstGeom prst="rect">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142875</xdr:colOff>
      <xdr:row>16</xdr:row>
      <xdr:rowOff>55564</xdr:rowOff>
    </xdr:from>
    <xdr:to>
      <xdr:col>1</xdr:col>
      <xdr:colOff>349250</xdr:colOff>
      <xdr:row>16</xdr:row>
      <xdr:rowOff>206376</xdr:rowOff>
    </xdr:to>
    <xdr:sp macro="" textlink="">
      <xdr:nvSpPr>
        <xdr:cNvPr id="3" name="Rectangle 2">
          <a:extLst>
            <a:ext uri="{FF2B5EF4-FFF2-40B4-BE49-F238E27FC236}">
              <a16:creationId xmlns:a16="http://schemas.microsoft.com/office/drawing/2014/main" id="{00F66CA5-E47C-4CE8-9996-F200CB465924}"/>
            </a:ext>
          </a:extLst>
        </xdr:cNvPr>
        <xdr:cNvSpPr/>
      </xdr:nvSpPr>
      <xdr:spPr>
        <a:xfrm>
          <a:off x="4841875" y="5211764"/>
          <a:ext cx="206375" cy="150812"/>
        </a:xfrm>
        <a:prstGeom prst="rect">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214313</xdr:colOff>
      <xdr:row>15</xdr:row>
      <xdr:rowOff>31751</xdr:rowOff>
    </xdr:from>
    <xdr:to>
      <xdr:col>2</xdr:col>
      <xdr:colOff>406400</xdr:colOff>
      <xdr:row>15</xdr:row>
      <xdr:rowOff>182563</xdr:rowOff>
    </xdr:to>
    <xdr:sp macro="" textlink="">
      <xdr:nvSpPr>
        <xdr:cNvPr id="4" name="Rectangle 3">
          <a:extLst>
            <a:ext uri="{FF2B5EF4-FFF2-40B4-BE49-F238E27FC236}">
              <a16:creationId xmlns:a16="http://schemas.microsoft.com/office/drawing/2014/main" id="{0EADC0D7-229D-4F51-96FD-B49E161E2B8B}"/>
            </a:ext>
          </a:extLst>
        </xdr:cNvPr>
        <xdr:cNvSpPr/>
      </xdr:nvSpPr>
      <xdr:spPr>
        <a:xfrm>
          <a:off x="9745663" y="4660901"/>
          <a:ext cx="192087" cy="150812"/>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206375</xdr:colOff>
      <xdr:row>16</xdr:row>
      <xdr:rowOff>71438</xdr:rowOff>
    </xdr:from>
    <xdr:to>
      <xdr:col>2</xdr:col>
      <xdr:colOff>404813</xdr:colOff>
      <xdr:row>16</xdr:row>
      <xdr:rowOff>238126</xdr:rowOff>
    </xdr:to>
    <xdr:sp macro="" textlink="">
      <xdr:nvSpPr>
        <xdr:cNvPr id="5" name="Rectangle 4">
          <a:extLst>
            <a:ext uri="{FF2B5EF4-FFF2-40B4-BE49-F238E27FC236}">
              <a16:creationId xmlns:a16="http://schemas.microsoft.com/office/drawing/2014/main" id="{28E79D5E-B431-4104-A5CE-14423120080D}"/>
            </a:ext>
          </a:extLst>
        </xdr:cNvPr>
        <xdr:cNvSpPr/>
      </xdr:nvSpPr>
      <xdr:spPr>
        <a:xfrm>
          <a:off x="9737725" y="5227638"/>
          <a:ext cx="198438" cy="166688"/>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rbcom.sharepoint.com/sites/GlobalSustainability/Shared%20Documents/General/Sustainability%20Reporting%20&amp;%20Comms/Sustainability%20Reporting/FY25/Validation%20material/Climate/Scope%203/20260114_Scope3_2025_Inventory.xlsx" TargetMode="External"/><Relationship Id="rId1" Type="http://schemas.openxmlformats.org/officeDocument/2006/relationships/externalLinkPath" Target="https://rbcom.sharepoint.com/sites/GlobalSustainability/Shared%20Documents/General/Sustainability%20Reporting%20&amp;%20Comms/Sustainability%20Reporting/FY25/Validation%20material/Climate/Scope%203/20260114_Scope3_2025_Inventory.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rbcom.sharepoint.com/sites/GreenDealProgramme/Shared%20Documents/Programme%20Governance%20and%20Delivery%20management/Green%20Deal%20Centrally%20managed%20workstreams/Eco%20Design/Unsold%20Consumer%20goods/Data%20for%202025/UCG2025%20Data/Greece/2025-%20Greece.xlsx" TargetMode="External"/><Relationship Id="rId2" Type="http://schemas.microsoft.com/office/2019/04/relationships/externalLinkLongPath" Target="https://rbcom.sharepoint.com/sites/GreenDealProgramme/Shared%20Documents/Programme%20Governance%20and%20Delivery%20management/Green%20Deal%20Centrally%20managed%20workstreams/Eco%20Design/Unsold%20Consumer%20goods/Data%20for%202025/UCG2025%20Data/Greece/2025-%20Greece.xlsx?5541A6A4" TargetMode="External"/><Relationship Id="rId1" Type="http://schemas.openxmlformats.org/officeDocument/2006/relationships/externalLinkPath" Target="file:///\\5541A6A4\2025-%20Gree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bXbGVT4bgky5W-6hRtaRYoiGD0Eub_lGgPLx2Ppg9tguMYCsyRdATbvpjvcNnAQz" itemId="012UEBBNBNFSAAADEC7RD32JO6M7OTRWFT">
      <xxl21:absoluteUrl r:id="rId2"/>
    </xxl21:alternateUrls>
    <sheetNames>
      <sheetName val="TTL RECKITT"/>
      <sheetName val="Sheet1"/>
      <sheetName val="BU breakdown"/>
    </sheetNames>
    <sheetDataSet>
      <sheetData sheetId="0">
        <row r="6">
          <cell r="E6">
            <v>2964769.2640590873</v>
          </cell>
          <cell r="J6">
            <v>3122882.69</v>
          </cell>
        </row>
        <row r="7">
          <cell r="F7">
            <v>2069346.38</v>
          </cell>
          <cell r="G7">
            <v>1874078.09</v>
          </cell>
        </row>
        <row r="8">
          <cell r="F8">
            <v>1635501.52</v>
          </cell>
          <cell r="G8">
            <v>1415143.51</v>
          </cell>
        </row>
        <row r="9">
          <cell r="E9">
            <v>1659146.3742395979</v>
          </cell>
        </row>
        <row r="10">
          <cell r="F10">
            <v>1194983.54</v>
          </cell>
          <cell r="G10">
            <v>1109761.05</v>
          </cell>
          <cell r="J10">
            <v>1038469.4299999999</v>
          </cell>
        </row>
        <row r="11">
          <cell r="F11">
            <v>71223.42</v>
          </cell>
          <cell r="G11">
            <v>63797.87</v>
          </cell>
        </row>
        <row r="12">
          <cell r="E12">
            <v>14653.749</v>
          </cell>
          <cell r="F12">
            <v>10297.165999999999</v>
          </cell>
          <cell r="G12">
            <v>7116.2830000000004</v>
          </cell>
          <cell r="J12">
            <v>91922.137000000002</v>
          </cell>
        </row>
        <row r="13">
          <cell r="E13">
            <v>134568.29999999999</v>
          </cell>
          <cell r="F13">
            <v>85329.323000000004</v>
          </cell>
          <cell r="G13">
            <v>85329.323000000004</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UCG25-Greece"/>
      <sheetName val="MD"/>
      <sheetName val="Final List"/>
      <sheetName val="CN Code as per regulation"/>
      <sheetName val="Pivot for Template"/>
    </sheetNames>
    <sheetDataSet>
      <sheetData sheetId="0"/>
      <sheetData sheetId="1"/>
      <sheetData sheetId="2"/>
      <sheetData sheetId="3">
        <row r="1">
          <cell r="A1" t="str">
            <v>Consumer products referred to in Article 3</v>
          </cell>
        </row>
        <row r="3">
          <cell r="A3" t="str">
            <v>CN code</v>
          </cell>
          <cell r="B3" t="str">
            <v>Description</v>
          </cell>
        </row>
        <row r="4">
          <cell r="A4" t="str">
            <v>3401</v>
          </cell>
          <cell r="B4" t="str">
            <v>Soap; organic surface-active products and preparations for use as soap, in the form of bars, cakes, moulded pieces or shapes, whether or not containing soap; organic surface-active products and preparations for washing the skin, in the form of liquid or cream and put up for retail sale, whether or not containing soap; paper, wadding, felt and nonwovens, impregnated, coated or covered with soap or detergent</v>
          </cell>
        </row>
        <row r="5">
          <cell r="A5" t="str">
            <v>3402</v>
          </cell>
          <cell r="B5" t="str">
            <v>Organic surface-active agents (other than soap); surface-active preparations, washing preparations (including auxiliary washing preparations) and cleaning preparations, whether or not containing soap, other than those of heading 3401</v>
          </cell>
        </row>
        <row r="6">
          <cell r="A6" t="str">
            <v>4011</v>
          </cell>
          <cell r="B6" t="str">
            <v>New pneumatic tyres, of rubber</v>
          </cell>
        </row>
        <row r="7">
          <cell r="A7" t="str">
            <v>4202</v>
          </cell>
          <cell r="B7" t="str">
            <v>Trunks, suitcases, vanity cases, executive-cases, briefcases, school satchels, spectacle cases, binocular cases, camera cases, musical instrument cases, gun cases, holsters and similar containers; travelling bags, insulated food or beverages bags, toilet bags, rucksacks, handbags, shopping-bags, wallets, purses, map-cases, cigarette-cases, tobacco pouches, tool bags, sports bags, bottle-cases, jewellery boxes, powder boxes, cutlery cases and similar containers, of leather or of composition leather, of sheeting of plastics, of textile materials, of vulcanised fibre or of paperboard, or wholly or mainly covered with such materials or with paper</v>
          </cell>
        </row>
        <row r="8">
          <cell r="A8" t="str">
            <v>4203</v>
          </cell>
          <cell r="B8" t="str">
            <v>Articles of apparel and clothing accessories, of leather or of composition leather</v>
          </cell>
        </row>
        <row r="9">
          <cell r="A9" t="str">
            <v>4303</v>
          </cell>
          <cell r="B9" t="str">
            <v>Articles of apparel, clothing accessories and other articles of furskin</v>
          </cell>
        </row>
        <row r="10">
          <cell r="A10" t="str">
            <v>4818</v>
          </cell>
          <cell r="B10" t="str">
            <v>Toilet paper and similar paper, cellulose wadding or webs of cellulose fibres, of a kind used for household or sanitary purposes, in rolls of a width not exceeding 36 cm, or cut to size or shape; handkerchiefs, cleansing tissues, towels, tablecloths, serviettes, bedsheets and similar household, sanitary or hospital articles, articles of apparel and clothing accessories, of paper pulp, paper, cellulose wadding or webs of cellulose fibres</v>
          </cell>
        </row>
        <row r="11">
          <cell r="A11" t="str">
            <v>6301</v>
          </cell>
          <cell r="B11" t="str">
            <v>Blankets and travelling rugs</v>
          </cell>
        </row>
        <row r="12">
          <cell r="A12" t="str">
            <v>6302</v>
          </cell>
          <cell r="B12" t="str">
            <v>Bed linen, table linen, toilet linen and kitchen linen</v>
          </cell>
        </row>
        <row r="13">
          <cell r="A13" t="str">
            <v>6303</v>
          </cell>
          <cell r="B13" t="str">
            <v>Curtains (including drapes) and interior blinds; curtain or bed valances</v>
          </cell>
        </row>
        <row r="14">
          <cell r="A14" t="str">
            <v>6304</v>
          </cell>
          <cell r="B14" t="str">
            <v>Other furnishing articles, excluding those of heading 9404</v>
          </cell>
        </row>
        <row r="15">
          <cell r="A15" t="str">
            <v>6306</v>
          </cell>
          <cell r="B15" t="str">
            <v>Tarpaulins, awnings and sunblinds; tents (including temporary canopies and similar articles); sails for boats, sailboards or landcraft; camping goods</v>
          </cell>
        </row>
        <row r="16">
          <cell r="A16" t="str">
            <v>6307</v>
          </cell>
          <cell r="B16" t="str">
            <v>Other made-up articles, including dress patterns</v>
          </cell>
        </row>
        <row r="17">
          <cell r="A17" t="str">
            <v>8415</v>
          </cell>
          <cell r="B17" t="str">
            <v>Air-conditioning machines, comprising a motor-driven fan and elements for changing the temperature and humidity, including those machines in which the humidity cannot be separately regulated</v>
          </cell>
        </row>
        <row r="18">
          <cell r="A18" t="str">
            <v>8418</v>
          </cell>
          <cell r="B18" t="str">
            <v>Refrigerators, freezers and other refrigerating or freezing equipment, electric or other; heat pumps other than air-conditioning machines of heading 8415</v>
          </cell>
        </row>
        <row r="19">
          <cell r="A19" t="str">
            <v>8421</v>
          </cell>
          <cell r="B19" t="str">
            <v>Centrifuges, including centrifugal dryers; filtering or purifying machinery and apparatus, for liquids or gases</v>
          </cell>
        </row>
        <row r="20">
          <cell r="A20" t="str">
            <v>8422</v>
          </cell>
          <cell r="B20" t="str">
            <v>Dishwashing machines; machinery for cleaning or drying bottles or other containers; machinery for filling, closing, sealing or labelling bottles, cans, boxes, bags or other containers; machinery for capsuling bottles, jars, tubes and similar containers; other packing or wrapping machinery (including heat-shrink wrapping machinery); machinery for aerating beverages</v>
          </cell>
        </row>
        <row r="21">
          <cell r="A21" t="str">
            <v>8423</v>
          </cell>
          <cell r="B21" t="str">
            <v>Weighing machinery (excluding balances of a sensitivity of 5 cg or better), including weight-operated counting or checking machines; weighing machine weights of all kinds</v>
          </cell>
        </row>
        <row r="22">
          <cell r="A22" t="str">
            <v>8443</v>
          </cell>
          <cell r="B22" t="str">
            <v>Printing machinery used for printing by means of plates, cylinders and other printing components of heading 8442; other printers, copying machines and facsimile machines, whether or not combined; parts and accessories thereof</v>
          </cell>
        </row>
        <row r="23">
          <cell r="A23" t="str">
            <v>8450</v>
          </cell>
          <cell r="B23" t="str">
            <v>Household or laundry-type washing machines, including machines which both wash and dry</v>
          </cell>
        </row>
        <row r="24">
          <cell r="A24" t="str">
            <v>8467</v>
          </cell>
          <cell r="B24" t="str">
            <v>Tools for working in the hand, pneumatic, hydraulic or with self-contained electric or non-electric motor</v>
          </cell>
        </row>
        <row r="25">
          <cell r="A25" t="str">
            <v>8471</v>
          </cell>
          <cell r="B25" t="str">
            <v>Automatic data-processing machines and units thereof; magnetic or optical readers, machines for transcribing data onto data media in coded form and machines for processing such data, not elsewhere specified or included</v>
          </cell>
        </row>
        <row r="26">
          <cell r="A26" t="str">
            <v>8506</v>
          </cell>
          <cell r="B26" t="str">
            <v>Primary cells and primary batteries</v>
          </cell>
        </row>
        <row r="27">
          <cell r="A27" t="str">
            <v>8507</v>
          </cell>
          <cell r="B27" t="str">
            <v>Electric accumulators, including separators therefor, whether or not rectangular (including square)</v>
          </cell>
        </row>
        <row r="28">
          <cell r="A28" t="str">
            <v>8508</v>
          </cell>
          <cell r="B28" t="str">
            <v>Vacuum cleaners</v>
          </cell>
        </row>
        <row r="29">
          <cell r="A29" t="str">
            <v>8509</v>
          </cell>
          <cell r="B29" t="str">
            <v>Electromechanical domestic appliances, with self-contained electric motor, other than vacuum cleaners of heading 8508</v>
          </cell>
        </row>
        <row r="30">
          <cell r="A30" t="str">
            <v>8510</v>
          </cell>
          <cell r="B30" t="str">
            <v>Shavers, hair clippers and hair-removing appliances, with self-contained electric motor</v>
          </cell>
        </row>
        <row r="31">
          <cell r="A31" t="str">
            <v>8513</v>
          </cell>
          <cell r="B31" t="str">
            <v>Portable electric lamps designed to function by their own source of energy (for example, dry batteries, accumulators, magnetos), other than lighting equipment of heading 8512</v>
          </cell>
        </row>
        <row r="32">
          <cell r="A32" t="str">
            <v>8516</v>
          </cell>
          <cell r="B32" t="str">
            <v>Electric instantaneous or storage water heaters and immersion heaters; electric space-heating apparatus and soil-heating apparatus; electrothermic hairdressing apparatus (for example, hairdryers, hair curlers, curling tong heaters) and hand dryers; electric smoothing irons; other electrothermic appliances of a kind used for domestic purposes; electric heating resistors, other than those of heading 8545</v>
          </cell>
        </row>
        <row r="33">
          <cell r="A33" t="str">
            <v>8517</v>
          </cell>
          <cell r="B33" t="str">
            <v>Telephone sets, including smartphones and other telephones for cellular networks or for other wireless networks; other apparatus for the transmission or reception of voice, images or other data, including apparatus for communication in a wired or wireless network (such as a local or wide area network), other than transmission or reception apparatus of heading 8443, 8525, 8527 or 8528</v>
          </cell>
        </row>
        <row r="34">
          <cell r="A34" t="str">
            <v>8518</v>
          </cell>
          <cell r="B34" t="str">
            <v>Microphones and stands therefor; loudspeakers, whether or not mounted in their enclosures; headphones and earphones, whether or not combined with a microphone, and sets consisting of a microphone and one or more loudspeakers; audio-frequency electric amplifiers; electric sound amplifier sets</v>
          </cell>
        </row>
        <row r="35">
          <cell r="A35" t="str">
            <v>8519</v>
          </cell>
          <cell r="B35" t="str">
            <v>Sound recording or sound reproducing apparatus</v>
          </cell>
        </row>
        <row r="36">
          <cell r="A36" t="str">
            <v>8521</v>
          </cell>
          <cell r="B36" t="str">
            <v>Video recording or reproducing apparatus, whether or not incorporating a video tuner</v>
          </cell>
        </row>
        <row r="37">
          <cell r="A37" t="str">
            <v>8523</v>
          </cell>
          <cell r="B37" t="str">
            <v>Discs, tapes, solid-state non-volatile storage devices, ‘smart cards’ and other media for the recording of sound or of other phenomena, whether or not recorded, including matrices and masters for the production of discs, but excluding products of Chapter 37</v>
          </cell>
        </row>
        <row r="38">
          <cell r="A38" t="str">
            <v>8524</v>
          </cell>
          <cell r="B38" t="str">
            <v>Flat panel display modules, whether or not incorporating touch-sensitive screens</v>
          </cell>
        </row>
        <row r="39">
          <cell r="A39" t="str">
            <v>8528</v>
          </cell>
          <cell r="B39" t="str">
            <v>Monitors and projectors, not incorporating television reception apparatus; reception apparatus for television, whether or not incorporating radio-broadcast receivers or sound or video recording or reproducing apparatus</v>
          </cell>
        </row>
        <row r="40">
          <cell r="A40" t="str">
            <v>8539</v>
          </cell>
          <cell r="B40" t="str">
            <v>Electric filament or discharge lamps, including sealed beam lamp units and ultraviolet or infra-red lamps; arc-lamps; light-emitting diode (LED) light sources</v>
          </cell>
        </row>
        <row r="41">
          <cell r="A41" t="str">
            <v>9006</v>
          </cell>
          <cell r="B41" t="str">
            <v>Photographic (other than cinematographic) cameras; photographic flashlight apparatus and flashbulbs other than discharge lamps of heading 8539</v>
          </cell>
        </row>
        <row r="42">
          <cell r="A42" t="str">
            <v>9401</v>
          </cell>
          <cell r="B42" t="str">
            <v>Seats (other than those of heading 9402), whether or not convertible into beds, and parts thereof</v>
          </cell>
        </row>
        <row r="43">
          <cell r="A43" t="str">
            <v>9403</v>
          </cell>
          <cell r="B43" t="str">
            <v>Other furniture and parts thereof</v>
          </cell>
        </row>
        <row r="44">
          <cell r="A44" t="str">
            <v>9404</v>
          </cell>
          <cell r="B44" t="str">
            <v>Mattress supports; articles of bedding and similar furnishing (for example, mattresses, quilts, eiderdowns, cushions, pouffes and pillows) fitted with springs or stuffed or internally fitted with any material or of cellular rubber or plastics, whether or not covered</v>
          </cell>
        </row>
        <row r="45">
          <cell r="A45" t="str">
            <v>9503</v>
          </cell>
          <cell r="B45" t="str">
            <v>Tricycles, scooters, pedal cars and similar wheeled toys; dolls’ carriages; dolls; other toys; reduced-size (‘scale’) models and similar recreational models, working or not; puzzles of all kinds</v>
          </cell>
        </row>
        <row r="46">
          <cell r="A46" t="str">
            <v>9504</v>
          </cell>
          <cell r="B46" t="str">
            <v>Video game consoles and machines, table or parlour games, including pintables, billiards, special tables for casino games and automatic bowling equipment, amusement machines operated by coins, banknotes, bank cards, tokens or by any other means of payment</v>
          </cell>
        </row>
        <row r="47">
          <cell r="A47" t="str">
            <v>9619</v>
          </cell>
          <cell r="B47" t="str">
            <v>Sanitary towels (pads) and tampons, napkins (diapers), napkin liners and similar articles, of any material</v>
          </cell>
        </row>
        <row r="48">
          <cell r="A48" t="str">
            <v>3808</v>
          </cell>
          <cell r="B48" t="str">
            <v>Insecticides, rodenticides, fungicides, herbicides, anti-sprouting products and plant-growth regulators, disinfectants and similar products, put up in forms or packings for retail sale or as preparations or articles (for example, sulphur-treated bands, wicks and candles, and fly-papers)</v>
          </cell>
        </row>
        <row r="49">
          <cell r="A49" t="str">
            <v>3307</v>
          </cell>
          <cell r="B49" t="str">
            <v>Pre-shave, shaving or after-shave preparations, personal deodorants, bath preparations, depilatories and other perfumery, cosmetic or toilet preparations, not elsewhere specified or included; prepared room deodorizers, whether or not perfumed or having disinfectant properties</v>
          </cell>
        </row>
        <row r="50">
          <cell r="A50" t="str">
            <v>4014</v>
          </cell>
          <cell r="B50" t="str">
            <v>Hygienic or pharmaceutical articles (including teats), of vulcanized rubber other than hard rubber, with or without fittings of hard rubber</v>
          </cell>
        </row>
        <row r="51">
          <cell r="A51" t="str">
            <v>9019</v>
          </cell>
          <cell r="B51" t="str">
            <v>Mechano-therapy appliances; massage apparatus; psychological aptitude-testing apparatus; ozone therapy, oxygen therapy, aerosol therapy, artificial respiration or other therapeutic respiration apparatus</v>
          </cell>
        </row>
        <row r="52">
          <cell r="A52" t="str">
            <v>3926</v>
          </cell>
          <cell r="B52" t="str">
            <v>Other articles of plastics and articles of other materials of heading Nos 3901 to 3914</v>
          </cell>
        </row>
        <row r="53">
          <cell r="A53" t="str">
            <v>3406</v>
          </cell>
          <cell r="B53" t="str">
            <v>Candles, tapers and the like</v>
          </cell>
        </row>
        <row r="54">
          <cell r="A54" t="str">
            <v>3405</v>
          </cell>
          <cell r="B54" t="str">
            <v>Polishes and creams, for footwear, furniture, floors, coachwork, glass or metal, scouring pastes and powders and similar preparations (whether or not in the form of paper, wadding, felt, non-wovens, cellular plastics or cellular rubber, impregnated, coated or covered with such preparations), excluding waxes of heading No 3404</v>
          </cell>
        </row>
      </sheetData>
      <sheetData sheetId="4"/>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C08AC-96EA-4B74-8140-82AF5C1AD079}">
  <dimension ref="A1:BM236"/>
  <sheetViews>
    <sheetView zoomScaleNormal="100" workbookViewId="0">
      <pane xSplit="3" topLeftCell="F1" activePane="topRight" state="frozen"/>
      <selection pane="topRight" activeCell="K37" sqref="K37"/>
    </sheetView>
  </sheetViews>
  <sheetFormatPr defaultColWidth="9.26953125" defaultRowHeight="14.25" customHeight="1"/>
  <cols>
    <col min="1" max="1" width="8.26953125" style="2" customWidth="1"/>
    <col min="2" max="2" width="54.54296875" style="2" customWidth="1"/>
    <col min="3" max="3" width="10.26953125" style="2" customWidth="1"/>
    <col min="4" max="4" width="13.54296875" style="409" customWidth="1"/>
    <col min="5" max="5" width="12.453125" style="409" customWidth="1"/>
    <col min="6" max="6" width="12.26953125" style="409" customWidth="1"/>
    <col min="7" max="7" width="12.54296875" style="412" customWidth="1"/>
    <col min="8" max="8" width="22.54296875" style="410" customWidth="1"/>
    <col min="9" max="9" width="3.453125" style="62" customWidth="1"/>
    <col min="10" max="10" width="12.54296875" style="62" customWidth="1"/>
    <col min="11" max="11" width="14.26953125" style="62" customWidth="1"/>
    <col min="12" max="12" width="9.7265625" style="62" bestFit="1" customWidth="1"/>
    <col min="13" max="16371" width="9.26953125" style="62"/>
    <col min="16372" max="16373" width="9.26953125" style="62" bestFit="1"/>
    <col min="16374" max="16384" width="9.26953125" style="62"/>
  </cols>
  <sheetData>
    <row r="1" spans="1:11" s="63" customFormat="1" ht="11.5">
      <c r="B1" s="108" t="s">
        <v>0</v>
      </c>
      <c r="C1" s="108"/>
      <c r="D1" s="110">
        <v>2021</v>
      </c>
      <c r="E1" s="110">
        <v>2022</v>
      </c>
      <c r="F1" s="110">
        <v>2023</v>
      </c>
      <c r="G1" s="110">
        <v>2024</v>
      </c>
      <c r="H1" s="110">
        <v>2025</v>
      </c>
    </row>
    <row r="2" spans="1:11" s="63" customFormat="1" ht="13.15" customHeight="1">
      <c r="A2" s="164" t="s">
        <v>1</v>
      </c>
      <c r="B2" s="473" t="s">
        <v>2</v>
      </c>
      <c r="C2" s="473"/>
      <c r="D2" s="473"/>
      <c r="E2" s="473"/>
      <c r="F2" s="473"/>
      <c r="G2" s="473"/>
      <c r="H2" s="473"/>
    </row>
    <row r="3" spans="1:11" s="63" customFormat="1" ht="13.15" customHeight="1">
      <c r="A3" s="164"/>
      <c r="B3" s="64" t="s">
        <v>3</v>
      </c>
      <c r="C3" s="151"/>
      <c r="D3" s="348">
        <v>0.249</v>
      </c>
      <c r="E3" s="348">
        <v>0.24399999999999999</v>
      </c>
      <c r="F3" s="348">
        <v>0.29599999999999999</v>
      </c>
      <c r="G3" s="348">
        <v>0.34899999999999998</v>
      </c>
      <c r="H3" s="350" t="s">
        <v>4</v>
      </c>
    </row>
    <row r="4" spans="1:11" s="63" customFormat="1" ht="13.15" customHeight="1">
      <c r="A4" s="64"/>
      <c r="B4" s="64" t="s">
        <v>5</v>
      </c>
      <c r="C4" s="152"/>
      <c r="D4" s="351">
        <v>3311</v>
      </c>
      <c r="E4" s="351">
        <v>3291</v>
      </c>
      <c r="F4" s="352">
        <v>4433</v>
      </c>
      <c r="G4" s="351">
        <v>5086</v>
      </c>
      <c r="H4" s="353" t="s">
        <v>6</v>
      </c>
    </row>
    <row r="5" spans="1:11" s="63" customFormat="1" ht="13.15" customHeight="1">
      <c r="B5" s="67"/>
      <c r="C5" s="67"/>
      <c r="D5" s="155"/>
      <c r="E5" s="155"/>
      <c r="F5" s="155"/>
      <c r="G5" s="354"/>
      <c r="H5" s="164"/>
    </row>
    <row r="6" spans="1:11" s="66" customFormat="1" ht="19.5" customHeight="1">
      <c r="B6" s="141" t="s">
        <v>7</v>
      </c>
      <c r="C6" s="108" t="s">
        <v>8</v>
      </c>
      <c r="D6" s="110">
        <v>2021</v>
      </c>
      <c r="E6" s="110">
        <v>2022</v>
      </c>
      <c r="F6" s="110">
        <v>2023</v>
      </c>
      <c r="G6" s="110">
        <v>2024</v>
      </c>
      <c r="H6" s="110">
        <v>2025</v>
      </c>
      <c r="J6" s="63"/>
      <c r="K6" s="63"/>
    </row>
    <row r="7" spans="1:11" s="63" customFormat="1" ht="13.15" customHeight="1">
      <c r="A7" s="164" t="s">
        <v>1</v>
      </c>
      <c r="B7" s="473" t="s">
        <v>9</v>
      </c>
      <c r="C7" s="473"/>
      <c r="D7" s="473"/>
      <c r="E7" s="473"/>
      <c r="F7" s="473"/>
      <c r="G7" s="473"/>
      <c r="H7" s="473"/>
    </row>
    <row r="8" spans="1:11" s="63" customFormat="1" ht="13.15" customHeight="1">
      <c r="A8" s="164" t="s">
        <v>1</v>
      </c>
      <c r="B8" s="473" t="s">
        <v>10</v>
      </c>
      <c r="C8" s="473"/>
      <c r="D8" s="473"/>
      <c r="E8" s="473"/>
      <c r="F8" s="473"/>
      <c r="G8" s="473"/>
      <c r="H8" s="473"/>
    </row>
    <row r="9" spans="1:11" s="63" customFormat="1" ht="13.15" customHeight="1">
      <c r="A9" s="164"/>
      <c r="B9" s="64" t="s">
        <v>11</v>
      </c>
      <c r="C9" s="355" t="s">
        <v>12</v>
      </c>
      <c r="D9" s="355" t="s">
        <v>12</v>
      </c>
      <c r="E9" s="349">
        <v>0.69</v>
      </c>
      <c r="F9" s="349">
        <v>0.7</v>
      </c>
      <c r="G9" s="355" t="s">
        <v>13</v>
      </c>
      <c r="H9" s="356" t="s">
        <v>14</v>
      </c>
    </row>
    <row r="10" spans="1:11" s="63" customFormat="1" ht="13.15" customHeight="1">
      <c r="B10" s="64" t="s">
        <v>15</v>
      </c>
      <c r="C10" s="457">
        <v>118340</v>
      </c>
      <c r="D10" s="355" t="s">
        <v>12</v>
      </c>
      <c r="E10" s="458">
        <v>118384</v>
      </c>
      <c r="F10" s="458">
        <v>112397</v>
      </c>
      <c r="G10" s="458">
        <v>106301</v>
      </c>
      <c r="H10" s="357" t="s">
        <v>16</v>
      </c>
      <c r="J10" s="208"/>
    </row>
    <row r="11" spans="1:11" s="63" customFormat="1" ht="13.15" customHeight="1">
      <c r="B11" s="64" t="s">
        <v>17</v>
      </c>
      <c r="C11" s="457">
        <v>283304</v>
      </c>
      <c r="D11" s="355" t="s">
        <v>12</v>
      </c>
      <c r="E11" s="458">
        <v>7886</v>
      </c>
      <c r="F11" s="458">
        <v>7778</v>
      </c>
      <c r="G11" s="458">
        <v>6714</v>
      </c>
      <c r="H11" s="357" t="s">
        <v>18</v>
      </c>
    </row>
    <row r="12" spans="1:11" s="63" customFormat="1" ht="13.15" customHeight="1">
      <c r="B12" s="64" t="s">
        <v>19</v>
      </c>
      <c r="C12" s="457">
        <v>254325</v>
      </c>
      <c r="D12" s="355" t="s">
        <v>12</v>
      </c>
      <c r="E12" s="458">
        <v>226703</v>
      </c>
      <c r="F12" s="458">
        <v>226946</v>
      </c>
      <c r="G12" s="458">
        <v>233065</v>
      </c>
      <c r="H12" s="357" t="s">
        <v>20</v>
      </c>
    </row>
    <row r="13" spans="1:11" s="63" customFormat="1" ht="13.15" customHeight="1">
      <c r="B13" s="64" t="s">
        <v>21</v>
      </c>
      <c r="C13" s="457">
        <v>384404</v>
      </c>
      <c r="D13" s="355" t="s">
        <v>12</v>
      </c>
      <c r="E13" s="458">
        <v>126270</v>
      </c>
      <c r="F13" s="458">
        <v>120175</v>
      </c>
      <c r="G13" s="458">
        <v>113015</v>
      </c>
      <c r="H13" s="357">
        <v>107656</v>
      </c>
    </row>
    <row r="14" spans="1:11" s="63" customFormat="1" ht="13.15" customHeight="1">
      <c r="B14" s="64" t="s">
        <v>22</v>
      </c>
      <c r="C14" s="457">
        <v>372665</v>
      </c>
      <c r="D14" s="355" t="s">
        <v>12</v>
      </c>
      <c r="E14" s="458">
        <v>345087</v>
      </c>
      <c r="F14" s="458">
        <v>339343</v>
      </c>
      <c r="G14" s="458">
        <v>339367</v>
      </c>
      <c r="H14" s="357">
        <v>327688</v>
      </c>
    </row>
    <row r="15" spans="1:11" s="63" customFormat="1" ht="13.15" customHeight="1">
      <c r="B15" s="64" t="s">
        <v>23</v>
      </c>
      <c r="C15" s="355" t="s">
        <v>12</v>
      </c>
      <c r="D15" s="355" t="s">
        <v>12</v>
      </c>
      <c r="E15" s="459">
        <v>0.04</v>
      </c>
      <c r="F15" s="459">
        <v>0.04</v>
      </c>
      <c r="G15" s="459">
        <v>0.04</v>
      </c>
      <c r="H15" s="164">
        <v>0.03</v>
      </c>
    </row>
    <row r="16" spans="1:11" s="63" customFormat="1" ht="13.15" customHeight="1">
      <c r="A16" s="164" t="s">
        <v>1</v>
      </c>
      <c r="B16" s="473" t="s">
        <v>24</v>
      </c>
      <c r="C16" s="473"/>
      <c r="D16" s="473"/>
      <c r="E16" s="473"/>
      <c r="F16" s="473"/>
      <c r="G16" s="473"/>
      <c r="H16" s="473"/>
    </row>
    <row r="17" spans="1:11" s="63" customFormat="1" ht="13.15" customHeight="1">
      <c r="A17" s="64"/>
      <c r="B17" s="64" t="s">
        <v>25</v>
      </c>
      <c r="C17" s="158">
        <v>0.03</v>
      </c>
      <c r="D17" s="355" t="s">
        <v>12</v>
      </c>
      <c r="E17" s="462">
        <v>0.93</v>
      </c>
      <c r="F17" s="349">
        <v>0.94</v>
      </c>
      <c r="G17" s="358">
        <v>0.96</v>
      </c>
      <c r="H17" s="359" t="s">
        <v>26</v>
      </c>
    </row>
    <row r="18" spans="1:11" s="63" customFormat="1" ht="13.15" customHeight="1">
      <c r="A18" s="64"/>
      <c r="B18" s="64" t="s">
        <v>27</v>
      </c>
      <c r="C18" s="355" t="s">
        <v>28</v>
      </c>
      <c r="D18" s="355" t="s">
        <v>12</v>
      </c>
      <c r="E18" s="460">
        <v>1862880</v>
      </c>
      <c r="F18" s="360">
        <v>1816919</v>
      </c>
      <c r="G18" s="170">
        <v>1909107</v>
      </c>
      <c r="H18" s="361">
        <v>1952706</v>
      </c>
    </row>
    <row r="19" spans="1:11" s="63" customFormat="1" ht="14.25" customHeight="1">
      <c r="A19" s="164" t="s">
        <v>1</v>
      </c>
      <c r="B19" s="474" t="s">
        <v>29</v>
      </c>
      <c r="C19" s="474"/>
      <c r="D19" s="474"/>
      <c r="E19" s="474"/>
      <c r="F19" s="474"/>
      <c r="G19" s="474"/>
      <c r="H19" s="474"/>
    </row>
    <row r="20" spans="1:11" s="63" customFormat="1" ht="26.25" customHeight="1">
      <c r="A20" s="64"/>
      <c r="B20" s="19" t="s">
        <v>30</v>
      </c>
      <c r="C20" s="158"/>
      <c r="D20" s="355" t="s">
        <v>12</v>
      </c>
      <c r="E20" s="462">
        <v>0.03</v>
      </c>
      <c r="F20" s="349">
        <v>0.05</v>
      </c>
      <c r="G20" s="349">
        <v>0.06</v>
      </c>
      <c r="H20" s="350">
        <v>7.0000000000000007E-2</v>
      </c>
    </row>
    <row r="21" spans="1:11" s="63" customFormat="1" ht="13.15" customHeight="1">
      <c r="A21" s="64"/>
      <c r="B21" s="19" t="s">
        <v>31</v>
      </c>
      <c r="C21" s="157">
        <v>4450969</v>
      </c>
      <c r="D21" s="355" t="s">
        <v>12</v>
      </c>
      <c r="E21" s="460">
        <v>4493825</v>
      </c>
      <c r="F21" s="162">
        <v>4282927</v>
      </c>
      <c r="G21" s="170">
        <v>4256258</v>
      </c>
      <c r="H21" s="362" t="s">
        <v>32</v>
      </c>
    </row>
    <row r="22" spans="1:11" s="63" customFormat="1" ht="13.15" customHeight="1">
      <c r="A22" s="64"/>
      <c r="B22" s="19" t="s">
        <v>33</v>
      </c>
      <c r="C22" s="61">
        <v>1.53</v>
      </c>
      <c r="D22" s="355" t="s">
        <v>12</v>
      </c>
      <c r="E22" s="463">
        <v>1.48</v>
      </c>
      <c r="F22" s="363">
        <v>1.46</v>
      </c>
      <c r="G22" s="363">
        <v>1.44</v>
      </c>
      <c r="H22" s="364" t="s">
        <v>34</v>
      </c>
    </row>
    <row r="23" spans="1:11" s="63" customFormat="1" ht="24" customHeight="1">
      <c r="A23" s="64"/>
      <c r="B23" s="19" t="s">
        <v>35</v>
      </c>
      <c r="C23" s="157">
        <v>1356001</v>
      </c>
      <c r="D23" s="355" t="s">
        <v>12</v>
      </c>
      <c r="E23" s="365">
        <v>1293556</v>
      </c>
      <c r="F23" s="365">
        <v>1254694</v>
      </c>
      <c r="G23" s="365">
        <v>1238790</v>
      </c>
      <c r="H23" s="366">
        <v>1217726</v>
      </c>
    </row>
    <row r="24" spans="1:11" s="63" customFormat="1" ht="13.15" customHeight="1">
      <c r="A24" s="64"/>
      <c r="B24" s="19" t="s">
        <v>36</v>
      </c>
      <c r="C24" s="158">
        <v>0.09</v>
      </c>
      <c r="D24" s="355" t="s">
        <v>12</v>
      </c>
      <c r="E24" s="349">
        <v>0.11</v>
      </c>
      <c r="F24" s="349">
        <v>0.12</v>
      </c>
      <c r="G24" s="349">
        <v>0.09</v>
      </c>
      <c r="H24" s="350">
        <v>0.09</v>
      </c>
    </row>
    <row r="25" spans="1:11" s="63" customFormat="1" ht="13.15" customHeight="1">
      <c r="A25" s="64"/>
      <c r="B25" s="19" t="s">
        <v>37</v>
      </c>
      <c r="C25" s="158">
        <v>0.12</v>
      </c>
      <c r="D25" s="355" t="s">
        <v>12</v>
      </c>
      <c r="E25" s="349">
        <v>0.11</v>
      </c>
      <c r="F25" s="349">
        <v>0.11</v>
      </c>
      <c r="G25" s="349">
        <v>0.1</v>
      </c>
      <c r="H25" s="350">
        <v>0.12</v>
      </c>
    </row>
    <row r="26" spans="1:11" s="63" customFormat="1" ht="13.15" customHeight="1">
      <c r="A26" s="164" t="s">
        <v>1</v>
      </c>
      <c r="B26" s="473" t="s">
        <v>38</v>
      </c>
      <c r="C26" s="473"/>
      <c r="D26" s="473"/>
      <c r="E26" s="473"/>
      <c r="F26" s="473"/>
      <c r="G26" s="473"/>
      <c r="H26" s="473"/>
      <c r="K26" s="67"/>
    </row>
    <row r="27" spans="1:11" s="63" customFormat="1" ht="13.15" customHeight="1">
      <c r="A27" s="164"/>
      <c r="B27" s="64" t="s">
        <v>39</v>
      </c>
      <c r="C27" s="369"/>
      <c r="D27" s="155"/>
      <c r="E27" s="367">
        <v>2.5999999999999999E-2</v>
      </c>
      <c r="F27" s="355" t="s">
        <v>12</v>
      </c>
      <c r="G27" s="368">
        <v>5.0548581314141701E-2</v>
      </c>
      <c r="H27" s="356" t="s">
        <v>40</v>
      </c>
      <c r="K27" s="209"/>
    </row>
    <row r="28" spans="1:11" s="63" customFormat="1" ht="13.15" customHeight="1">
      <c r="A28" s="164"/>
      <c r="B28" s="64" t="s">
        <v>41</v>
      </c>
      <c r="C28" s="369">
        <v>8355602.2217028001</v>
      </c>
      <c r="D28" s="355" t="s">
        <v>12</v>
      </c>
      <c r="E28" s="369">
        <v>8572785.6136606112</v>
      </c>
      <c r="F28" s="355" t="s">
        <v>12</v>
      </c>
      <c r="G28" s="369">
        <v>7933238.383370433</v>
      </c>
      <c r="H28" s="370" t="s">
        <v>42</v>
      </c>
      <c r="K28" s="180"/>
    </row>
    <row r="29" spans="1:11" s="63" customFormat="1" ht="13.15" customHeight="1">
      <c r="A29" s="164"/>
      <c r="B29" s="64" t="s">
        <v>43</v>
      </c>
      <c r="C29" s="369">
        <v>34689948.868906774</v>
      </c>
      <c r="D29" s="355" t="s">
        <v>12</v>
      </c>
      <c r="E29" s="369">
        <v>35862889.262543805</v>
      </c>
      <c r="F29" s="355" t="s">
        <v>12</v>
      </c>
      <c r="G29" s="170">
        <v>36547386.217484944</v>
      </c>
      <c r="H29" s="366">
        <v>34792130.765629388</v>
      </c>
      <c r="K29" s="225"/>
    </row>
    <row r="30" spans="1:11" s="63" customFormat="1" ht="13.15" customHeight="1">
      <c r="A30" s="164"/>
      <c r="B30" s="64" t="s">
        <v>44</v>
      </c>
      <c r="C30" s="369">
        <v>8615503.8934327997</v>
      </c>
      <c r="D30" s="355" t="s">
        <v>12</v>
      </c>
      <c r="E30" s="369">
        <v>8660317.2226606123</v>
      </c>
      <c r="F30" s="355" t="s">
        <v>12</v>
      </c>
      <c r="G30" s="170">
        <v>8034240.673370434</v>
      </c>
      <c r="H30" s="366">
        <v>7685405</v>
      </c>
      <c r="K30" s="210"/>
    </row>
    <row r="31" spans="1:11" s="63" customFormat="1" ht="13.15" customHeight="1">
      <c r="A31" s="164"/>
      <c r="B31" s="64" t="s">
        <v>45</v>
      </c>
      <c r="C31" s="371">
        <v>34949850.54063677</v>
      </c>
      <c r="D31" s="355" t="s">
        <v>12</v>
      </c>
      <c r="E31" s="369">
        <v>35950420.871543802</v>
      </c>
      <c r="F31" s="355" t="s">
        <v>12</v>
      </c>
      <c r="G31" s="170">
        <v>36648388.50748495</v>
      </c>
      <c r="H31" s="366">
        <v>34885028.47691939</v>
      </c>
      <c r="K31" s="210"/>
    </row>
    <row r="32" spans="1:11" s="63" customFormat="1" ht="13.15" customHeight="1">
      <c r="A32" s="164"/>
      <c r="B32" s="64" t="s">
        <v>46</v>
      </c>
      <c r="C32" s="162">
        <v>5089686</v>
      </c>
      <c r="D32" s="355" t="s">
        <v>12</v>
      </c>
      <c r="E32" s="371">
        <v>5066681.3499999996</v>
      </c>
      <c r="F32" s="355" t="s">
        <v>12</v>
      </c>
      <c r="G32" s="162">
        <v>4555226.13</v>
      </c>
      <c r="H32" s="362">
        <v>4253274.26</v>
      </c>
      <c r="J32" s="166"/>
    </row>
    <row r="33" spans="1:11" s="63" customFormat="1" ht="13" customHeight="1">
      <c r="A33" s="164"/>
      <c r="B33" s="465" t="s">
        <v>47</v>
      </c>
      <c r="C33" s="369">
        <f>'[1]TTL RECKITT'!$E$6</f>
        <v>2964769.2640590873</v>
      </c>
      <c r="D33" s="355" t="s">
        <v>12</v>
      </c>
      <c r="E33" s="162">
        <f>'[1]TTL RECKITT'!$F$7+'[1]TTL RECKITT'!$F$8</f>
        <v>3704847.9</v>
      </c>
      <c r="F33" s="355" t="s">
        <v>12</v>
      </c>
      <c r="G33" s="162">
        <f>'[1]TTL RECKITT'!$G$7+'[1]TTL RECKITT'!$G$8</f>
        <v>3289221.6</v>
      </c>
      <c r="H33" s="362">
        <f>'[1]TTL RECKITT'!$J$6</f>
        <v>3122882.69</v>
      </c>
    </row>
    <row r="34" spans="1:11" s="63" customFormat="1" ht="13" customHeight="1">
      <c r="A34" s="164"/>
      <c r="B34" s="64" t="s">
        <v>48</v>
      </c>
      <c r="C34" s="369">
        <f>'[1]TTL RECKITT'!$E$9</f>
        <v>1659146.3742395979</v>
      </c>
      <c r="D34" s="355" t="s">
        <v>12</v>
      </c>
      <c r="E34" s="162">
        <f>'[1]TTL RECKITT'!$F$10+'[1]TTL RECKITT'!$F$11</f>
        <v>1266206.96</v>
      </c>
      <c r="F34" s="355" t="s">
        <v>12</v>
      </c>
      <c r="G34" s="162">
        <f>'[1]TTL RECKITT'!$G$10+'[1]TTL RECKITT'!$G$11</f>
        <v>1173558.9200000002</v>
      </c>
      <c r="H34" s="362">
        <f>'[1]TTL RECKITT'!$J$10</f>
        <v>1038469.4299999999</v>
      </c>
    </row>
    <row r="35" spans="1:11" s="63" customFormat="1" ht="13" customHeight="1">
      <c r="A35" s="164"/>
      <c r="B35" s="64" t="s">
        <v>49</v>
      </c>
      <c r="C35" s="156">
        <f>'[1]TTL RECKITT'!$E$12+'[1]TTL RECKITT'!$E$13</f>
        <v>149222.049</v>
      </c>
      <c r="D35" s="355" t="s">
        <v>12</v>
      </c>
      <c r="E35" s="162">
        <f>'[1]TTL RECKITT'!$F$12+'[1]TTL RECKITT'!$F$13</f>
        <v>95626.489000000001</v>
      </c>
      <c r="F35" s="355" t="s">
        <v>12</v>
      </c>
      <c r="G35" s="162">
        <f>'[1]TTL RECKITT'!$G$12+'[1]TTL RECKITT'!$G$13</f>
        <v>92445.606</v>
      </c>
      <c r="H35" s="362">
        <f>'[1]TTL RECKITT'!$J$12</f>
        <v>91922.137000000002</v>
      </c>
    </row>
    <row r="36" spans="1:11" s="63" customFormat="1" ht="13.15" customHeight="1">
      <c r="A36" s="164"/>
      <c r="B36" s="64" t="s">
        <v>50</v>
      </c>
      <c r="C36" s="156">
        <v>992295</v>
      </c>
      <c r="D36" s="355" t="s">
        <v>12</v>
      </c>
      <c r="E36" s="371">
        <v>1027436.97</v>
      </c>
      <c r="F36" s="355" t="s">
        <v>12</v>
      </c>
      <c r="G36" s="162">
        <v>1011275.26</v>
      </c>
      <c r="H36" s="362">
        <v>1028029.39</v>
      </c>
      <c r="J36" s="166"/>
    </row>
    <row r="37" spans="1:11" s="63" customFormat="1" ht="13.15" customHeight="1">
      <c r="A37" s="164"/>
      <c r="B37" s="64" t="s">
        <v>51</v>
      </c>
      <c r="C37" s="156">
        <v>530388.1467510286</v>
      </c>
      <c r="D37" s="355" t="s">
        <v>12</v>
      </c>
      <c r="E37" s="162">
        <v>493409.40253206954</v>
      </c>
      <c r="F37" s="355" t="s">
        <v>12</v>
      </c>
      <c r="G37" s="162">
        <v>517196.22511643945</v>
      </c>
      <c r="H37" s="362">
        <v>540087.17874017707</v>
      </c>
    </row>
    <row r="38" spans="1:11" s="63" customFormat="1" ht="13.15" customHeight="1">
      <c r="A38" s="164"/>
      <c r="B38" s="64" t="s">
        <v>52</v>
      </c>
      <c r="C38" s="156">
        <v>435504.65415000002</v>
      </c>
      <c r="D38" s="355" t="s">
        <v>12</v>
      </c>
      <c r="E38" s="162">
        <v>534027.56901999994</v>
      </c>
      <c r="F38" s="355" t="s">
        <v>12</v>
      </c>
      <c r="G38" s="162">
        <v>494079.03899999999</v>
      </c>
      <c r="H38" s="362">
        <v>487942.21299999999</v>
      </c>
    </row>
    <row r="39" spans="1:11" s="63" customFormat="1" ht="13.15" customHeight="1">
      <c r="A39" s="164"/>
      <c r="B39" s="64" t="s">
        <v>53</v>
      </c>
      <c r="C39" s="156">
        <v>20989</v>
      </c>
      <c r="D39" s="355" t="s">
        <v>12</v>
      </c>
      <c r="E39" s="371">
        <v>25667</v>
      </c>
      <c r="F39" s="355" t="s">
        <v>12</v>
      </c>
      <c r="G39" s="162">
        <v>26116</v>
      </c>
      <c r="H39" s="362">
        <v>28125</v>
      </c>
    </row>
    <row r="40" spans="1:11" s="63" customFormat="1" ht="13.15" customHeight="1">
      <c r="A40" s="164"/>
      <c r="B40" s="64" t="s">
        <v>54</v>
      </c>
      <c r="C40" s="156">
        <v>43742</v>
      </c>
      <c r="D40" s="355" t="s">
        <v>12</v>
      </c>
      <c r="E40" s="371">
        <v>31454.938999999998</v>
      </c>
      <c r="F40" s="355" t="s">
        <v>12</v>
      </c>
      <c r="G40" s="162">
        <v>43609.82</v>
      </c>
      <c r="H40" s="362">
        <v>31978.221289999998</v>
      </c>
    </row>
    <row r="41" spans="1:11" s="63" customFormat="1" ht="13.15" customHeight="1">
      <c r="A41" s="164"/>
      <c r="B41" s="64" t="s">
        <v>55</v>
      </c>
      <c r="C41" s="156">
        <v>1484809</v>
      </c>
      <c r="D41" s="355" t="s">
        <v>12</v>
      </c>
      <c r="E41" s="371">
        <v>1572964.067</v>
      </c>
      <c r="F41" s="355" t="s">
        <v>12</v>
      </c>
      <c r="G41" s="162">
        <v>1560183.3959999999</v>
      </c>
      <c r="H41" s="362">
        <v>1547191.193</v>
      </c>
    </row>
    <row r="42" spans="1:11" s="63" customFormat="1" ht="13.15" customHeight="1">
      <c r="A42" s="164"/>
      <c r="B42" s="64" t="s">
        <v>56</v>
      </c>
      <c r="C42" s="156">
        <v>567370</v>
      </c>
      <c r="D42" s="355" t="s">
        <v>12</v>
      </c>
      <c r="E42" s="371">
        <v>402982.43095731002</v>
      </c>
      <c r="F42" s="355" t="s">
        <v>12</v>
      </c>
      <c r="G42" s="162">
        <v>367439.75524928898</v>
      </c>
      <c r="H42" s="362">
        <v>335642.96065168898</v>
      </c>
    </row>
    <row r="43" spans="1:11" s="63" customFormat="1" ht="13.15" customHeight="1">
      <c r="A43" s="164"/>
      <c r="B43" s="64" t="s">
        <v>57</v>
      </c>
      <c r="C43" s="156">
        <v>352035</v>
      </c>
      <c r="D43" s="355" t="s">
        <v>12</v>
      </c>
      <c r="E43" s="371">
        <v>375451.46515123203</v>
      </c>
      <c r="F43" s="355" t="s">
        <v>12</v>
      </c>
      <c r="G43" s="162">
        <v>329071.31200470502</v>
      </c>
      <c r="H43" s="362">
        <v>323026.90364081698</v>
      </c>
    </row>
    <row r="44" spans="1:11" s="63" customFormat="1" ht="13.15" customHeight="1">
      <c r="A44" s="164"/>
      <c r="B44" s="64" t="s">
        <v>58</v>
      </c>
      <c r="C44" s="156">
        <v>22748</v>
      </c>
      <c r="D44" s="355" t="s">
        <v>12</v>
      </c>
      <c r="E44" s="371">
        <v>27818</v>
      </c>
      <c r="F44" s="355" t="s">
        <v>12</v>
      </c>
      <c r="G44" s="162">
        <v>28304</v>
      </c>
      <c r="H44" s="362">
        <v>30481</v>
      </c>
    </row>
    <row r="45" spans="1:11" s="63" customFormat="1" ht="13.15" customHeight="1">
      <c r="A45" s="164"/>
      <c r="B45" s="465" t="s">
        <v>59</v>
      </c>
      <c r="C45" s="159">
        <v>8573673</v>
      </c>
      <c r="D45" s="355" t="s">
        <v>12</v>
      </c>
      <c r="E45" s="372">
        <v>8530456.2226606123</v>
      </c>
      <c r="F45" s="355" t="s">
        <v>12</v>
      </c>
      <c r="G45" s="162">
        <v>7921225.673370434</v>
      </c>
      <c r="H45" s="362" t="s">
        <v>60</v>
      </c>
      <c r="K45" s="182"/>
    </row>
    <row r="46" spans="1:11" s="63" customFormat="1" ht="13.15" customHeight="1">
      <c r="D46" s="155"/>
      <c r="E46" s="155"/>
      <c r="F46" s="155"/>
      <c r="G46" s="354"/>
      <c r="H46" s="164"/>
    </row>
    <row r="47" spans="1:11" s="63" customFormat="1" ht="11.5">
      <c r="B47" s="108" t="s">
        <v>61</v>
      </c>
      <c r="C47" s="153" t="s">
        <v>8</v>
      </c>
      <c r="D47" s="108">
        <v>2021</v>
      </c>
      <c r="E47" s="108">
        <v>2022</v>
      </c>
      <c r="F47" s="108">
        <v>2023</v>
      </c>
      <c r="G47" s="108">
        <v>2024</v>
      </c>
      <c r="H47" s="108">
        <v>2025</v>
      </c>
    </row>
    <row r="48" spans="1:11" s="67" customFormat="1" ht="13.15" customHeight="1">
      <c r="A48" s="164" t="s">
        <v>1</v>
      </c>
      <c r="B48" s="474" t="s">
        <v>62</v>
      </c>
      <c r="C48" s="474"/>
      <c r="D48" s="474"/>
      <c r="E48" s="474"/>
      <c r="F48" s="474"/>
      <c r="G48" s="474"/>
      <c r="H48" s="474"/>
    </row>
    <row r="49" spans="1:8" s="63" customFormat="1" ht="13.15" customHeight="1">
      <c r="A49" s="64"/>
      <c r="B49" s="19" t="s">
        <v>63</v>
      </c>
      <c r="C49" s="160"/>
      <c r="D49" s="161"/>
      <c r="E49" s="161"/>
      <c r="F49" s="161"/>
      <c r="G49" s="173" t="s">
        <v>64</v>
      </c>
      <c r="H49" s="345">
        <v>7.0000000000000007E-2</v>
      </c>
    </row>
    <row r="50" spans="1:8" s="63" customFormat="1" ht="13.15" customHeight="1">
      <c r="B50" s="64" t="s">
        <v>65</v>
      </c>
      <c r="C50" s="162">
        <v>7937061</v>
      </c>
      <c r="D50" s="355" t="s">
        <v>12</v>
      </c>
      <c r="E50" s="460">
        <v>7854303</v>
      </c>
      <c r="F50" s="162">
        <v>7460290</v>
      </c>
      <c r="G50" s="162">
        <v>7627798</v>
      </c>
      <c r="H50" s="362" t="s">
        <v>66</v>
      </c>
    </row>
    <row r="51" spans="1:8" s="63" customFormat="1" ht="13.15" customHeight="1">
      <c r="B51" s="64" t="s">
        <v>67</v>
      </c>
      <c r="C51" s="155">
        <v>2.72</v>
      </c>
      <c r="D51" s="355" t="s">
        <v>12</v>
      </c>
      <c r="E51" s="459">
        <v>2.58</v>
      </c>
      <c r="F51" s="155">
        <v>2.54</v>
      </c>
      <c r="G51" s="155">
        <v>2.57</v>
      </c>
      <c r="H51" s="165" t="s">
        <v>68</v>
      </c>
    </row>
    <row r="52" spans="1:8" s="63" customFormat="1" ht="13.15" customHeight="1">
      <c r="B52" s="64" t="s">
        <v>69</v>
      </c>
      <c r="C52" s="162">
        <v>6062561</v>
      </c>
      <c r="D52" s="355" t="s">
        <v>12</v>
      </c>
      <c r="E52" s="461" t="s">
        <v>70</v>
      </c>
      <c r="F52" s="162">
        <v>5712804</v>
      </c>
      <c r="G52" s="162">
        <v>5756057</v>
      </c>
      <c r="H52" s="366">
        <v>5631750</v>
      </c>
    </row>
    <row r="53" spans="1:8" s="63" customFormat="1" ht="13.15" customHeight="1">
      <c r="B53" s="64" t="s">
        <v>71</v>
      </c>
      <c r="C53" s="162">
        <v>1473347</v>
      </c>
      <c r="D53" s="355" t="s">
        <v>12</v>
      </c>
      <c r="E53" s="460">
        <v>1222581</v>
      </c>
      <c r="F53" s="162">
        <v>1200781</v>
      </c>
      <c r="G53" s="162">
        <v>1184210</v>
      </c>
      <c r="H53" s="366">
        <v>1250605</v>
      </c>
    </row>
    <row r="54" spans="1:8" s="63" customFormat="1" ht="13.15" customHeight="1">
      <c r="B54" s="64" t="s">
        <v>72</v>
      </c>
      <c r="C54" s="162">
        <v>305563</v>
      </c>
      <c r="D54" s="355" t="s">
        <v>12</v>
      </c>
      <c r="E54" s="461" t="s">
        <v>73</v>
      </c>
      <c r="F54" s="355" t="s">
        <v>74</v>
      </c>
      <c r="G54" s="162">
        <v>582753</v>
      </c>
      <c r="H54" s="366">
        <v>458095</v>
      </c>
    </row>
    <row r="55" spans="1:8" s="63" customFormat="1" ht="13.15" customHeight="1">
      <c r="B55" s="64" t="s">
        <v>75</v>
      </c>
      <c r="C55" s="162">
        <v>88347</v>
      </c>
      <c r="D55" s="355" t="s">
        <v>12</v>
      </c>
      <c r="E55" s="461" t="s">
        <v>76</v>
      </c>
      <c r="F55" s="355" t="s">
        <v>77</v>
      </c>
      <c r="G55" s="162">
        <v>100225</v>
      </c>
      <c r="H55" s="366">
        <v>99175</v>
      </c>
    </row>
    <row r="56" spans="1:8" s="63" customFormat="1" ht="13.15" customHeight="1">
      <c r="B56" s="64" t="s">
        <v>78</v>
      </c>
      <c r="C56" s="162">
        <v>7242</v>
      </c>
      <c r="D56" s="355" t="s">
        <v>12</v>
      </c>
      <c r="E56" s="461" t="s">
        <v>79</v>
      </c>
      <c r="F56" s="355" t="s">
        <v>80</v>
      </c>
      <c r="G56" s="162">
        <v>4553</v>
      </c>
      <c r="H56" s="366">
        <v>6076</v>
      </c>
    </row>
    <row r="57" spans="1:8" s="63" customFormat="1" ht="13.15" customHeight="1">
      <c r="B57" s="64" t="s">
        <v>81</v>
      </c>
      <c r="C57" s="162">
        <v>5080917</v>
      </c>
      <c r="D57" s="355" t="s">
        <v>12</v>
      </c>
      <c r="E57" s="460">
        <v>5751463</v>
      </c>
      <c r="F57" s="162">
        <v>5257588</v>
      </c>
      <c r="G57" s="162">
        <v>4885485</v>
      </c>
      <c r="H57" s="362" t="s">
        <v>82</v>
      </c>
    </row>
    <row r="58" spans="1:8" s="63" customFormat="1" ht="13.15" customHeight="1">
      <c r="B58" s="64" t="s">
        <v>83</v>
      </c>
      <c r="C58" s="155">
        <v>1.74</v>
      </c>
      <c r="D58" s="355" t="s">
        <v>12</v>
      </c>
      <c r="E58" s="459">
        <v>1.89</v>
      </c>
      <c r="F58" s="155">
        <v>1.79</v>
      </c>
      <c r="G58" s="155">
        <v>1.65</v>
      </c>
      <c r="H58" s="164">
        <v>1.6</v>
      </c>
    </row>
    <row r="59" spans="1:8" s="63" customFormat="1" ht="13.15" customHeight="1">
      <c r="B59" s="64" t="s">
        <v>84</v>
      </c>
      <c r="C59" s="162">
        <v>1979980</v>
      </c>
      <c r="D59" s="355" t="s">
        <v>12</v>
      </c>
      <c r="E59" s="460">
        <v>1833355</v>
      </c>
      <c r="F59" s="162">
        <v>1830833</v>
      </c>
      <c r="G59" s="162">
        <v>1551601</v>
      </c>
      <c r="H59" s="366">
        <v>1589988</v>
      </c>
    </row>
    <row r="60" spans="1:8" s="63" customFormat="1" ht="13.15" customHeight="1">
      <c r="B60" s="64" t="s">
        <v>85</v>
      </c>
      <c r="C60" s="162">
        <v>361832</v>
      </c>
      <c r="D60" s="355" t="s">
        <v>12</v>
      </c>
      <c r="E60" s="461" t="s">
        <v>86</v>
      </c>
      <c r="F60" s="162">
        <v>288743</v>
      </c>
      <c r="G60" s="162">
        <v>422836</v>
      </c>
      <c r="H60" s="366">
        <v>441053</v>
      </c>
    </row>
    <row r="61" spans="1:8" s="63" customFormat="1" ht="13.15" customHeight="1">
      <c r="B61" s="64" t="s">
        <v>87</v>
      </c>
      <c r="C61" s="162">
        <v>2428164</v>
      </c>
      <c r="D61" s="355" t="s">
        <v>12</v>
      </c>
      <c r="E61" s="461" t="s">
        <v>88</v>
      </c>
      <c r="F61" s="355" t="s">
        <v>89</v>
      </c>
      <c r="G61" s="162">
        <v>2748018</v>
      </c>
      <c r="H61" s="366">
        <v>2531749</v>
      </c>
    </row>
    <row r="62" spans="1:8" s="63" customFormat="1" ht="13.15" customHeight="1">
      <c r="B62" s="64" t="s">
        <v>90</v>
      </c>
      <c r="C62" s="162">
        <v>220991</v>
      </c>
      <c r="D62" s="355" t="s">
        <v>12</v>
      </c>
      <c r="E62" s="461" t="s">
        <v>91</v>
      </c>
      <c r="F62" s="355" t="s">
        <v>92</v>
      </c>
      <c r="G62" s="162">
        <v>98269</v>
      </c>
      <c r="H62" s="366">
        <v>96377</v>
      </c>
    </row>
    <row r="63" spans="1:8" s="63" customFormat="1" ht="13.15" customHeight="1">
      <c r="B63" s="64" t="s">
        <v>93</v>
      </c>
      <c r="C63" s="162">
        <v>88687</v>
      </c>
      <c r="D63" s="355" t="s">
        <v>12</v>
      </c>
      <c r="E63" s="461" t="s">
        <v>94</v>
      </c>
      <c r="F63" s="162">
        <v>26499</v>
      </c>
      <c r="G63" s="162">
        <v>64762</v>
      </c>
      <c r="H63" s="366">
        <v>66702</v>
      </c>
    </row>
    <row r="64" spans="1:8" s="63" customFormat="1" ht="13.15" customHeight="1">
      <c r="B64" s="64" t="s">
        <v>95</v>
      </c>
      <c r="C64" s="155"/>
      <c r="D64" s="355" t="s">
        <v>12</v>
      </c>
      <c r="E64" s="461" t="s">
        <v>96</v>
      </c>
      <c r="F64" s="162">
        <v>1368</v>
      </c>
      <c r="G64" s="162">
        <v>1593</v>
      </c>
      <c r="H64" s="362" t="s">
        <v>97</v>
      </c>
    </row>
    <row r="65" spans="1:8" s="63" customFormat="1" ht="13.15" customHeight="1">
      <c r="A65" s="164" t="s">
        <v>1</v>
      </c>
      <c r="B65" s="474" t="s">
        <v>98</v>
      </c>
      <c r="C65" s="474"/>
      <c r="D65" s="474"/>
      <c r="E65" s="474"/>
      <c r="F65" s="474"/>
      <c r="G65" s="474"/>
      <c r="H65" s="474"/>
    </row>
    <row r="66" spans="1:8" s="63" customFormat="1" ht="13.15" customHeight="1">
      <c r="B66" s="19" t="s">
        <v>99</v>
      </c>
      <c r="C66" s="155"/>
      <c r="D66" s="355" t="s">
        <v>12</v>
      </c>
      <c r="E66" s="163">
        <v>17</v>
      </c>
      <c r="F66" s="163">
        <v>17</v>
      </c>
      <c r="G66" s="163">
        <v>16</v>
      </c>
      <c r="H66" s="362">
        <v>16</v>
      </c>
    </row>
    <row r="67" spans="1:8" s="63" customFormat="1" ht="13.15" customHeight="1">
      <c r="B67" s="19" t="s">
        <v>100</v>
      </c>
      <c r="C67" s="155"/>
      <c r="D67" s="355" t="s">
        <v>12</v>
      </c>
      <c r="E67" s="163">
        <v>1</v>
      </c>
      <c r="F67" s="163">
        <v>1</v>
      </c>
      <c r="G67" s="163">
        <v>2</v>
      </c>
      <c r="H67" s="362" t="s">
        <v>101</v>
      </c>
    </row>
    <row r="68" spans="1:8" s="63" customFormat="1" ht="13.15" customHeight="1">
      <c r="A68" s="164" t="s">
        <v>1</v>
      </c>
      <c r="B68" s="473" t="s">
        <v>102</v>
      </c>
      <c r="C68" s="473"/>
      <c r="D68" s="473"/>
      <c r="E68" s="473"/>
      <c r="F68" s="473"/>
      <c r="G68" s="473"/>
      <c r="H68" s="473"/>
    </row>
    <row r="69" spans="1:8" s="63" customFormat="1" ht="13.15" customHeight="1">
      <c r="A69" s="164"/>
      <c r="B69" s="64" t="s">
        <v>103</v>
      </c>
      <c r="C69" s="165"/>
      <c r="D69" s="165"/>
      <c r="E69" s="355" t="s">
        <v>104</v>
      </c>
      <c r="F69" s="355" t="s">
        <v>12</v>
      </c>
      <c r="G69" s="355" t="s">
        <v>105</v>
      </c>
      <c r="H69" s="346" t="s">
        <v>106</v>
      </c>
    </row>
    <row r="70" spans="1:8" s="63" customFormat="1" ht="13.15" customHeight="1">
      <c r="B70" s="64" t="s">
        <v>107</v>
      </c>
      <c r="C70" s="162">
        <f>1372097685/1000</f>
        <v>1372097.6850000001</v>
      </c>
      <c r="D70" s="355" t="s">
        <v>12</v>
      </c>
      <c r="E70" s="162">
        <v>1607403819.8502855</v>
      </c>
      <c r="F70" s="355" t="s">
        <v>12</v>
      </c>
      <c r="G70" s="162">
        <v>1580086802.3383496</v>
      </c>
      <c r="H70" s="362" t="s">
        <v>108</v>
      </c>
    </row>
    <row r="71" spans="1:8" s="63" customFormat="1" ht="13.15" customHeight="1">
      <c r="B71" s="64" t="s">
        <v>109</v>
      </c>
      <c r="C71" s="162">
        <v>1748539053</v>
      </c>
      <c r="D71" s="355" t="s">
        <v>12</v>
      </c>
      <c r="E71" s="162">
        <v>1663059366.5951824</v>
      </c>
      <c r="F71" s="355" t="s">
        <v>12</v>
      </c>
      <c r="G71" s="162">
        <v>1627745239.4914992</v>
      </c>
      <c r="H71" s="362">
        <v>1592207726.5337281</v>
      </c>
    </row>
    <row r="72" spans="1:8" s="63" customFormat="1" ht="13.15" customHeight="1">
      <c r="B72" s="64" t="s">
        <v>110</v>
      </c>
      <c r="C72" s="162">
        <f>69986551/1000</f>
        <v>69986.551000000007</v>
      </c>
      <c r="D72" s="355" t="s">
        <v>12</v>
      </c>
      <c r="E72" s="162">
        <v>82863435.362085924</v>
      </c>
      <c r="F72" s="355" t="s">
        <v>12</v>
      </c>
      <c r="G72" s="162">
        <v>60459530.602193974</v>
      </c>
      <c r="H72" s="373">
        <v>56068947.48410064</v>
      </c>
    </row>
    <row r="73" spans="1:8" s="63" customFormat="1" ht="13.15" customHeight="1">
      <c r="B73" s="64" t="s">
        <v>111</v>
      </c>
      <c r="C73" s="162">
        <f>13691474/1000</f>
        <v>13691.474</v>
      </c>
      <c r="D73" s="355" t="s">
        <v>12</v>
      </c>
      <c r="E73" s="162">
        <v>12852886.143423375</v>
      </c>
      <c r="F73" s="355" t="s">
        <v>12</v>
      </c>
      <c r="G73" s="162">
        <v>11356895.824704999</v>
      </c>
      <c r="H73" s="373">
        <v>11869760.565598426</v>
      </c>
    </row>
    <row r="74" spans="1:8" s="63" customFormat="1" ht="13.15" customHeight="1">
      <c r="B74" s="64" t="s">
        <v>112</v>
      </c>
      <c r="C74" s="162">
        <f>10255000/1000</f>
        <v>10255</v>
      </c>
      <c r="D74" s="355" t="s">
        <v>12</v>
      </c>
      <c r="E74" s="162">
        <v>8969635.5205269996</v>
      </c>
      <c r="F74" s="355" t="s">
        <v>12</v>
      </c>
      <c r="G74" s="162">
        <v>8158651.8435829999</v>
      </c>
      <c r="H74" s="373">
        <v>8064826.6995430002</v>
      </c>
    </row>
    <row r="75" spans="1:8" s="63" customFormat="1" ht="13.15" customHeight="1">
      <c r="B75" s="64" t="s">
        <v>113</v>
      </c>
      <c r="C75" s="162">
        <f>1229/1000</f>
        <v>1.2290000000000001</v>
      </c>
      <c r="D75" s="355" t="s">
        <v>12</v>
      </c>
      <c r="E75" s="162">
        <v>5585.3735070000002</v>
      </c>
      <c r="F75" s="355" t="s">
        <v>12</v>
      </c>
      <c r="G75" s="162">
        <v>9931.0138200000001</v>
      </c>
      <c r="H75" s="373">
        <v>12700.702950000001</v>
      </c>
    </row>
    <row r="76" spans="1:8" s="63" customFormat="1" ht="13.15" customHeight="1">
      <c r="B76" s="64" t="s">
        <v>114</v>
      </c>
      <c r="C76" s="162">
        <f>1278160587/1000</f>
        <v>1278160.5870000001</v>
      </c>
      <c r="D76" s="355" t="s">
        <v>12</v>
      </c>
      <c r="E76" s="162">
        <v>1502640977.3960385</v>
      </c>
      <c r="F76" s="355" t="s">
        <v>12</v>
      </c>
      <c r="G76" s="162">
        <v>1500027176.1982627</v>
      </c>
      <c r="H76" s="373">
        <v>1470953594.9324234</v>
      </c>
    </row>
    <row r="77" spans="1:8" s="63" customFormat="1" ht="13.15" customHeight="1">
      <c r="B77" s="64" t="s">
        <v>115</v>
      </c>
      <c r="C77" s="162">
        <v>1724588507</v>
      </c>
      <c r="D77" s="355" t="s">
        <v>12</v>
      </c>
      <c r="E77" s="162">
        <v>55655546.744896911</v>
      </c>
      <c r="F77" s="355" t="s">
        <v>12</v>
      </c>
      <c r="G77" s="162">
        <v>47658437.15314956</v>
      </c>
      <c r="H77" s="373">
        <v>45148337.275325485</v>
      </c>
    </row>
    <row r="78" spans="1:8" s="63" customFormat="1" ht="13.15" customHeight="1">
      <c r="B78" s="64" t="s">
        <v>116</v>
      </c>
      <c r="C78" s="162">
        <f>2844/1000</f>
        <v>2.8439999999999999</v>
      </c>
      <c r="D78" s="355" t="s">
        <v>12</v>
      </c>
      <c r="E78" s="162">
        <v>71300.054703692396</v>
      </c>
      <c r="F78" s="355" t="s">
        <v>12</v>
      </c>
      <c r="G78" s="162">
        <v>74616.855784918633</v>
      </c>
      <c r="H78" s="373">
        <v>89558.873787105156</v>
      </c>
    </row>
    <row r="79" spans="1:8" s="63" customFormat="1" ht="13.15" customHeight="1">
      <c r="B79" s="164"/>
      <c r="C79" s="164"/>
      <c r="D79" s="165"/>
      <c r="E79" s="165"/>
      <c r="F79" s="165"/>
      <c r="G79" s="354"/>
      <c r="H79" s="164"/>
    </row>
    <row r="80" spans="1:8" s="63" customFormat="1" ht="26.25" customHeight="1">
      <c r="B80" s="108" t="s">
        <v>117</v>
      </c>
      <c r="C80" s="108" t="s">
        <v>8</v>
      </c>
      <c r="D80" s="110">
        <v>2021</v>
      </c>
      <c r="E80" s="110">
        <v>2022</v>
      </c>
      <c r="F80" s="110">
        <v>2023</v>
      </c>
      <c r="G80" s="110">
        <v>2024</v>
      </c>
      <c r="H80" s="110">
        <v>2025</v>
      </c>
    </row>
    <row r="81" spans="1:8" s="63" customFormat="1" ht="13.15" customHeight="1">
      <c r="A81" s="164" t="s">
        <v>1</v>
      </c>
      <c r="B81" s="149" t="s">
        <v>118</v>
      </c>
      <c r="C81" s="154"/>
      <c r="D81" s="374"/>
      <c r="E81" s="375"/>
      <c r="F81" s="375"/>
      <c r="G81" s="376"/>
      <c r="H81" s="376"/>
    </row>
    <row r="82" spans="1:8" s="63" customFormat="1" ht="13.15" customHeight="1">
      <c r="A82" s="64"/>
      <c r="B82" s="64" t="s">
        <v>119</v>
      </c>
      <c r="C82" s="355" t="s">
        <v>12</v>
      </c>
      <c r="D82" s="355" t="s">
        <v>12</v>
      </c>
      <c r="E82" s="349">
        <v>0.94</v>
      </c>
      <c r="F82" s="349">
        <v>1</v>
      </c>
      <c r="G82" s="84">
        <v>1</v>
      </c>
      <c r="H82" s="377">
        <v>1</v>
      </c>
    </row>
    <row r="83" spans="1:8" s="63" customFormat="1" ht="13.15" customHeight="1">
      <c r="A83" s="164" t="s">
        <v>1</v>
      </c>
      <c r="B83" s="149" t="s">
        <v>120</v>
      </c>
      <c r="C83" s="154"/>
      <c r="D83" s="378"/>
      <c r="E83" s="379"/>
      <c r="F83" s="154"/>
      <c r="G83" s="375"/>
      <c r="H83" s="154"/>
    </row>
    <row r="84" spans="1:8" s="63" customFormat="1" ht="13.15" customHeight="1">
      <c r="A84" s="64"/>
      <c r="B84" s="64" t="s">
        <v>121</v>
      </c>
      <c r="C84" s="355" t="s">
        <v>12</v>
      </c>
      <c r="D84" s="355" t="s">
        <v>12</v>
      </c>
      <c r="E84" s="349">
        <v>0.22</v>
      </c>
      <c r="F84" s="349">
        <v>0.18</v>
      </c>
      <c r="G84" s="84">
        <v>0.23</v>
      </c>
      <c r="H84" s="377">
        <v>0.23</v>
      </c>
    </row>
    <row r="85" spans="1:8" s="63" customFormat="1" ht="13.15" customHeight="1">
      <c r="B85" s="64" t="s">
        <v>122</v>
      </c>
      <c r="C85" s="162">
        <v>92602</v>
      </c>
      <c r="D85" s="355" t="s">
        <v>12</v>
      </c>
      <c r="E85" s="162">
        <v>75673</v>
      </c>
      <c r="F85" s="162">
        <v>76484</v>
      </c>
      <c r="G85" s="162">
        <v>72563</v>
      </c>
      <c r="H85" s="366">
        <v>72596</v>
      </c>
    </row>
    <row r="86" spans="1:8" s="63" customFormat="1" ht="13.15" customHeight="1">
      <c r="B86" s="64" t="s">
        <v>123</v>
      </c>
      <c r="C86" s="162">
        <v>70372</v>
      </c>
      <c r="D86" s="355" t="s">
        <v>12</v>
      </c>
      <c r="E86" s="162">
        <v>62825</v>
      </c>
      <c r="F86" s="162">
        <v>59688</v>
      </c>
      <c r="G86" s="162">
        <v>57570</v>
      </c>
      <c r="H86" s="366">
        <v>56973</v>
      </c>
    </row>
    <row r="87" spans="1:8" s="63" customFormat="1" ht="13.15" customHeight="1">
      <c r="B87" s="64" t="s">
        <v>124</v>
      </c>
      <c r="C87" s="162">
        <v>22230</v>
      </c>
      <c r="D87" s="355" t="s">
        <v>12</v>
      </c>
      <c r="E87" s="162">
        <v>12848</v>
      </c>
      <c r="F87" s="162">
        <v>16796</v>
      </c>
      <c r="G87" s="162">
        <v>14992</v>
      </c>
      <c r="H87" s="366">
        <v>15623</v>
      </c>
    </row>
    <row r="88" spans="1:8" s="63" customFormat="1" ht="13.15" customHeight="1">
      <c r="B88" s="64" t="s">
        <v>125</v>
      </c>
      <c r="C88" s="155">
        <v>31.8</v>
      </c>
      <c r="D88" s="355" t="s">
        <v>12</v>
      </c>
      <c r="E88" s="155">
        <v>24.9</v>
      </c>
      <c r="F88" s="355" t="s">
        <v>126</v>
      </c>
      <c r="G88" s="380">
        <v>24.48</v>
      </c>
      <c r="H88" s="381">
        <v>24.61</v>
      </c>
    </row>
    <row r="89" spans="1:8" s="63" customFormat="1" ht="13.15" customHeight="1">
      <c r="B89" s="64" t="s">
        <v>127</v>
      </c>
      <c r="C89" s="155">
        <v>7.6</v>
      </c>
      <c r="D89" s="355" t="s">
        <v>12</v>
      </c>
      <c r="E89" s="155">
        <v>4.2</v>
      </c>
      <c r="F89" s="355" t="s">
        <v>128</v>
      </c>
      <c r="G89" s="380">
        <v>5</v>
      </c>
      <c r="H89" s="164">
        <v>5.3</v>
      </c>
    </row>
    <row r="90" spans="1:8" s="63" customFormat="1" ht="13.15" customHeight="1">
      <c r="B90" s="64" t="s">
        <v>129</v>
      </c>
      <c r="C90" s="162">
        <v>7375</v>
      </c>
      <c r="D90" s="355" t="s">
        <v>12</v>
      </c>
      <c r="E90" s="355" t="s">
        <v>130</v>
      </c>
      <c r="F90" s="355" t="s">
        <v>131</v>
      </c>
      <c r="G90" s="162">
        <v>14</v>
      </c>
      <c r="H90" s="164">
        <v>57</v>
      </c>
    </row>
    <row r="91" spans="1:8" s="63" customFormat="1" ht="13.15" customHeight="1">
      <c r="B91" s="63" t="s">
        <v>132</v>
      </c>
      <c r="C91" s="156">
        <v>62807</v>
      </c>
      <c r="D91" s="355" t="s">
        <v>12</v>
      </c>
      <c r="E91" s="162">
        <v>49830</v>
      </c>
      <c r="F91" s="162">
        <v>49388</v>
      </c>
      <c r="G91" s="162">
        <v>48013</v>
      </c>
      <c r="H91" s="366">
        <v>48976</v>
      </c>
    </row>
    <row r="92" spans="1:8" s="63" customFormat="1" ht="13.15" customHeight="1">
      <c r="B92" s="63" t="s">
        <v>133</v>
      </c>
      <c r="C92" s="68">
        <v>0.68</v>
      </c>
      <c r="D92" s="355" t="s">
        <v>12</v>
      </c>
      <c r="E92" s="355" t="s">
        <v>134</v>
      </c>
      <c r="F92" s="355" t="s">
        <v>135</v>
      </c>
      <c r="G92" s="349">
        <v>0.66</v>
      </c>
      <c r="H92" s="350">
        <v>0.67</v>
      </c>
    </row>
    <row r="93" spans="1:8" s="63" customFormat="1" ht="13.15" customHeight="1">
      <c r="D93" s="155"/>
      <c r="E93" s="155"/>
      <c r="F93" s="155"/>
      <c r="G93" s="354"/>
      <c r="H93" s="354"/>
    </row>
    <row r="94" spans="1:8" s="63" customFormat="1" ht="25.5" customHeight="1">
      <c r="B94" s="108" t="s">
        <v>136</v>
      </c>
      <c r="C94" s="110" t="s">
        <v>137</v>
      </c>
      <c r="D94" s="110">
        <v>2021</v>
      </c>
      <c r="E94" s="110">
        <v>2022</v>
      </c>
      <c r="F94" s="110">
        <v>2023</v>
      </c>
      <c r="G94" s="110">
        <v>2024</v>
      </c>
      <c r="H94" s="110">
        <v>2025</v>
      </c>
    </row>
    <row r="95" spans="1:8" s="63" customFormat="1" ht="13.15" customHeight="1">
      <c r="A95" s="164" t="s">
        <v>1</v>
      </c>
      <c r="B95" s="149" t="s">
        <v>138</v>
      </c>
      <c r="C95" s="167"/>
      <c r="D95" s="379"/>
      <c r="E95" s="379"/>
      <c r="F95" s="379"/>
      <c r="G95" s="149"/>
      <c r="H95" s="91"/>
    </row>
    <row r="96" spans="1:8" s="63" customFormat="1" ht="14.65" customHeight="1">
      <c r="A96" s="164"/>
      <c r="B96" s="64" t="s">
        <v>139</v>
      </c>
      <c r="C96" s="355" t="s">
        <v>12</v>
      </c>
      <c r="D96" s="84">
        <v>0.04</v>
      </c>
      <c r="E96" s="84">
        <v>0.05</v>
      </c>
      <c r="F96" s="84">
        <v>0.08</v>
      </c>
      <c r="G96" s="382">
        <v>0.11799999999999999</v>
      </c>
      <c r="H96" s="383" t="s">
        <v>140</v>
      </c>
    </row>
    <row r="97" spans="1:10" s="63" customFormat="1" ht="13.15" customHeight="1">
      <c r="A97" s="164" t="s">
        <v>1</v>
      </c>
      <c r="B97" s="149" t="s">
        <v>141</v>
      </c>
      <c r="C97" s="168"/>
      <c r="D97" s="384"/>
      <c r="E97" s="384"/>
      <c r="F97" s="384"/>
      <c r="G97" s="385"/>
      <c r="H97" s="386"/>
    </row>
    <row r="98" spans="1:10" s="63" customFormat="1" ht="18" customHeight="1">
      <c r="A98" s="164"/>
      <c r="B98" s="64" t="s">
        <v>142</v>
      </c>
      <c r="C98" s="355" t="s">
        <v>12</v>
      </c>
      <c r="D98" s="84">
        <v>0.753</v>
      </c>
      <c r="E98" s="84">
        <v>0.76400000000000001</v>
      </c>
      <c r="F98" s="84">
        <v>0.78200000000000003</v>
      </c>
      <c r="G98" s="382">
        <v>0.80500000000000005</v>
      </c>
      <c r="H98" s="383" t="s">
        <v>140</v>
      </c>
    </row>
    <row r="99" spans="1:10" s="67" customFormat="1" ht="13.5" customHeight="1">
      <c r="A99" s="164" t="s">
        <v>1</v>
      </c>
      <c r="B99" s="149" t="s">
        <v>143</v>
      </c>
      <c r="C99" s="149"/>
      <c r="D99" s="387"/>
      <c r="E99" s="387"/>
      <c r="F99" s="388"/>
      <c r="G99" s="385"/>
      <c r="H99" s="386"/>
    </row>
    <row r="100" spans="1:10" s="67" customFormat="1" ht="15" customHeight="1">
      <c r="A100" s="164"/>
      <c r="B100" s="64" t="s">
        <v>144</v>
      </c>
      <c r="C100" s="355" t="s">
        <v>12</v>
      </c>
      <c r="D100" s="169">
        <v>1.2E-2</v>
      </c>
      <c r="E100" s="169">
        <v>7.2999999999999995E-2</v>
      </c>
      <c r="F100" s="169">
        <v>0.151</v>
      </c>
      <c r="G100" s="169">
        <v>0.17699999999999999</v>
      </c>
      <c r="H100" s="383" t="s">
        <v>140</v>
      </c>
    </row>
    <row r="101" spans="1:10" s="63" customFormat="1" ht="16.5" customHeight="1">
      <c r="B101" s="64" t="s">
        <v>145</v>
      </c>
      <c r="C101" s="170">
        <v>201586</v>
      </c>
      <c r="D101" s="162">
        <v>198927</v>
      </c>
      <c r="E101" s="162">
        <v>187911</v>
      </c>
      <c r="F101" s="162">
        <v>176551</v>
      </c>
      <c r="G101" s="162">
        <v>177292</v>
      </c>
      <c r="H101" s="383" t="s">
        <v>140</v>
      </c>
    </row>
    <row r="102" spans="1:10" s="63" customFormat="1" ht="17.25" customHeight="1">
      <c r="B102" s="63" t="s">
        <v>146</v>
      </c>
      <c r="C102" s="166">
        <v>78842</v>
      </c>
      <c r="D102" s="162">
        <v>71777</v>
      </c>
      <c r="E102" s="162">
        <v>60321</v>
      </c>
      <c r="F102" s="162">
        <v>43245</v>
      </c>
      <c r="G102" s="162">
        <v>43737</v>
      </c>
      <c r="H102" s="383" t="s">
        <v>140</v>
      </c>
    </row>
    <row r="103" spans="1:10" s="63" customFormat="1" ht="18.75" customHeight="1">
      <c r="B103" s="64" t="s">
        <v>147</v>
      </c>
      <c r="C103" s="84">
        <v>0.32</v>
      </c>
      <c r="D103" s="358">
        <v>0.38</v>
      </c>
      <c r="E103" s="358">
        <v>0.3</v>
      </c>
      <c r="F103" s="349">
        <v>0.25</v>
      </c>
      <c r="G103" s="349">
        <v>0.22</v>
      </c>
      <c r="H103" s="383" t="s">
        <v>140</v>
      </c>
    </row>
    <row r="104" spans="1:10" s="63" customFormat="1" ht="17.25" customHeight="1">
      <c r="B104" s="64" t="s">
        <v>148</v>
      </c>
      <c r="C104" s="170">
        <v>28771</v>
      </c>
      <c r="D104" s="162">
        <v>36082</v>
      </c>
      <c r="E104" s="162">
        <v>32776</v>
      </c>
      <c r="F104" s="162">
        <v>32920</v>
      </c>
      <c r="G104" s="162">
        <v>31595</v>
      </c>
      <c r="H104" s="383" t="s">
        <v>140</v>
      </c>
    </row>
    <row r="105" spans="1:10" s="63" customFormat="1" ht="15.75" customHeight="1">
      <c r="B105" s="63" t="s">
        <v>149</v>
      </c>
      <c r="C105" s="85">
        <v>0.33</v>
      </c>
      <c r="D105" s="358">
        <v>0.26</v>
      </c>
      <c r="E105" s="358">
        <v>0.22</v>
      </c>
      <c r="F105" s="349">
        <v>0.2</v>
      </c>
      <c r="G105" s="349">
        <v>0.24</v>
      </c>
      <c r="H105" s="383" t="s">
        <v>140</v>
      </c>
    </row>
    <row r="106" spans="1:10" s="63" customFormat="1" ht="16.5" customHeight="1">
      <c r="B106" s="64" t="s">
        <v>150</v>
      </c>
      <c r="C106" s="355" t="s">
        <v>12</v>
      </c>
      <c r="D106" s="355" t="s">
        <v>12</v>
      </c>
      <c r="E106" s="355" t="s">
        <v>12</v>
      </c>
      <c r="F106" s="389">
        <v>264422</v>
      </c>
      <c r="G106" s="389">
        <v>263376</v>
      </c>
      <c r="H106" s="383" t="s">
        <v>140</v>
      </c>
    </row>
    <row r="107" spans="1:10" s="63" customFormat="1" ht="12.75" customHeight="1">
      <c r="B107" s="63" t="s">
        <v>151</v>
      </c>
      <c r="C107" s="355" t="s">
        <v>12</v>
      </c>
      <c r="D107" s="355" t="s">
        <v>12</v>
      </c>
      <c r="E107" s="349">
        <v>0.53</v>
      </c>
      <c r="F107" s="349">
        <v>0.48</v>
      </c>
      <c r="G107" s="349">
        <v>0.51</v>
      </c>
      <c r="H107" s="383" t="s">
        <v>140</v>
      </c>
    </row>
    <row r="108" spans="1:10" s="63" customFormat="1" ht="21" customHeight="1">
      <c r="B108" s="63" t="s">
        <v>152</v>
      </c>
      <c r="C108" s="355" t="s">
        <v>12</v>
      </c>
      <c r="D108" s="355" t="s">
        <v>12</v>
      </c>
      <c r="E108" s="349">
        <v>0.33</v>
      </c>
      <c r="F108" s="349">
        <v>0.35</v>
      </c>
      <c r="G108" s="349">
        <v>0.27</v>
      </c>
      <c r="H108" s="383" t="s">
        <v>140</v>
      </c>
    </row>
    <row r="109" spans="1:10" s="63" customFormat="1" ht="19.5" customHeight="1">
      <c r="B109" s="64" t="s">
        <v>153</v>
      </c>
      <c r="C109" s="355" t="s">
        <v>12</v>
      </c>
      <c r="D109" s="355" t="s">
        <v>12</v>
      </c>
      <c r="E109" s="349">
        <v>0.14000000000000001</v>
      </c>
      <c r="F109" s="349">
        <v>0.17</v>
      </c>
      <c r="G109" s="349">
        <v>0.21</v>
      </c>
      <c r="H109" s="383" t="s">
        <v>140</v>
      </c>
    </row>
    <row r="110" spans="1:10" s="63" customFormat="1" ht="12" customHeight="1">
      <c r="C110" s="171"/>
      <c r="D110" s="155"/>
      <c r="E110" s="155"/>
      <c r="F110" s="155"/>
      <c r="G110" s="354"/>
      <c r="H110" s="390"/>
      <c r="J110" s="172"/>
    </row>
    <row r="111" spans="1:10" s="63" customFormat="1" ht="23">
      <c r="B111" s="108" t="s">
        <v>154</v>
      </c>
      <c r="C111" s="108" t="s">
        <v>137</v>
      </c>
      <c r="D111" s="110">
        <v>2021</v>
      </c>
      <c r="E111" s="110">
        <v>2022</v>
      </c>
      <c r="F111" s="110">
        <v>2023</v>
      </c>
      <c r="G111" s="110">
        <v>2024</v>
      </c>
      <c r="H111" s="110">
        <v>2025</v>
      </c>
    </row>
    <row r="112" spans="1:10" s="63" customFormat="1" ht="13.15" customHeight="1">
      <c r="A112" s="164" t="s">
        <v>1</v>
      </c>
      <c r="B112" s="149" t="s">
        <v>155</v>
      </c>
      <c r="C112" s="150"/>
      <c r="D112" s="391"/>
      <c r="E112" s="391"/>
      <c r="F112" s="391"/>
      <c r="G112" s="376"/>
      <c r="H112" s="376"/>
    </row>
    <row r="113" spans="1:10" s="63" customFormat="1" ht="13.15" customHeight="1">
      <c r="B113" s="63" t="s">
        <v>156</v>
      </c>
      <c r="C113" s="392" t="s">
        <v>12</v>
      </c>
      <c r="D113" s="392" t="s">
        <v>12</v>
      </c>
      <c r="E113" s="392" t="s">
        <v>12</v>
      </c>
      <c r="F113" s="392" t="s">
        <v>12</v>
      </c>
      <c r="G113" s="349">
        <v>0.28000000000000003</v>
      </c>
      <c r="H113" s="350" t="s">
        <v>157</v>
      </c>
    </row>
    <row r="114" spans="1:10" s="63" customFormat="1" ht="13.15" customHeight="1">
      <c r="C114" s="171"/>
      <c r="D114" s="155"/>
      <c r="E114" s="155"/>
      <c r="F114" s="155"/>
      <c r="G114" s="354"/>
      <c r="H114" s="354"/>
      <c r="J114" s="172"/>
    </row>
    <row r="115" spans="1:10" s="63" customFormat="1" ht="13.5" customHeight="1">
      <c r="B115" s="108" t="s">
        <v>158</v>
      </c>
      <c r="C115" s="110"/>
      <c r="D115" s="110">
        <v>2021</v>
      </c>
      <c r="E115" s="110">
        <v>2022</v>
      </c>
      <c r="F115" s="110">
        <v>2023</v>
      </c>
      <c r="G115" s="110">
        <v>2024</v>
      </c>
      <c r="H115" s="110">
        <v>2025</v>
      </c>
    </row>
    <row r="116" spans="1:10" s="63" customFormat="1" ht="13.15" customHeight="1">
      <c r="B116" s="149" t="s">
        <v>159</v>
      </c>
      <c r="C116" s="149"/>
      <c r="D116" s="375"/>
      <c r="E116" s="375"/>
      <c r="F116" s="375"/>
      <c r="G116" s="375"/>
      <c r="H116" s="154"/>
    </row>
    <row r="117" spans="1:10" s="63" customFormat="1" ht="13.15" customHeight="1">
      <c r="B117" s="86" t="s">
        <v>160</v>
      </c>
      <c r="C117" s="392" t="s">
        <v>12</v>
      </c>
      <c r="D117" s="155"/>
      <c r="E117" s="349"/>
      <c r="F117" s="155"/>
      <c r="G117" s="155"/>
      <c r="H117" s="467" t="s">
        <v>161</v>
      </c>
    </row>
    <row r="118" spans="1:10" s="63" customFormat="1" ht="13.15" customHeight="1">
      <c r="B118" s="66" t="s">
        <v>162</v>
      </c>
      <c r="C118" s="392" t="s">
        <v>12</v>
      </c>
      <c r="D118" s="170">
        <v>160596</v>
      </c>
      <c r="E118" s="170">
        <v>157469</v>
      </c>
      <c r="F118" s="170">
        <v>149458</v>
      </c>
      <c r="G118" s="170">
        <v>161046</v>
      </c>
      <c r="H118" s="467"/>
    </row>
    <row r="119" spans="1:10" s="63" customFormat="1" ht="13.15" customHeight="1">
      <c r="A119" s="86"/>
      <c r="B119" s="66" t="s">
        <v>163</v>
      </c>
      <c r="C119" s="392" t="s">
        <v>12</v>
      </c>
      <c r="D119" s="170">
        <v>119222</v>
      </c>
      <c r="E119" s="170">
        <v>116044</v>
      </c>
      <c r="F119" s="170">
        <v>115973</v>
      </c>
      <c r="G119" s="170">
        <v>115725</v>
      </c>
      <c r="H119" s="467"/>
    </row>
    <row r="120" spans="1:10" s="63" customFormat="1" ht="13.15" customHeight="1">
      <c r="A120" s="86"/>
      <c r="B120" s="66" t="s">
        <v>164</v>
      </c>
      <c r="C120" s="392" t="s">
        <v>12</v>
      </c>
      <c r="D120" s="170">
        <v>10184</v>
      </c>
      <c r="E120" s="170">
        <v>10887</v>
      </c>
      <c r="F120" s="170">
        <v>10267</v>
      </c>
      <c r="G120" s="170">
        <v>11047</v>
      </c>
      <c r="H120" s="467"/>
    </row>
    <row r="121" spans="1:10" s="63" customFormat="1" ht="13.15" customHeight="1">
      <c r="A121" s="86"/>
      <c r="B121" s="66" t="s">
        <v>165</v>
      </c>
      <c r="C121" s="392" t="s">
        <v>12</v>
      </c>
      <c r="D121" s="170">
        <v>31190</v>
      </c>
      <c r="E121" s="170">
        <v>30538</v>
      </c>
      <c r="F121" s="170">
        <v>23218</v>
      </c>
      <c r="G121" s="170">
        <v>34274</v>
      </c>
      <c r="H121" s="467"/>
    </row>
    <row r="122" spans="1:10" s="63" customFormat="1" ht="13.15" customHeight="1">
      <c r="A122" s="86" t="s">
        <v>166</v>
      </c>
      <c r="B122" s="86" t="s">
        <v>167</v>
      </c>
      <c r="C122" s="392"/>
      <c r="D122" s="86"/>
      <c r="E122" s="86"/>
      <c r="F122" s="86"/>
      <c r="G122" s="86"/>
      <c r="H122" s="467"/>
    </row>
    <row r="123" spans="1:10" s="63" customFormat="1" ht="13.15" customHeight="1">
      <c r="A123" s="86"/>
      <c r="B123" s="86" t="s">
        <v>168</v>
      </c>
      <c r="C123" s="392"/>
      <c r="D123" s="86"/>
      <c r="E123" s="86"/>
      <c r="F123" s="86"/>
      <c r="G123" s="86"/>
      <c r="H123" s="467"/>
    </row>
    <row r="124" spans="1:10" s="63" customFormat="1" ht="24.75" customHeight="1">
      <c r="A124" s="86"/>
      <c r="B124" s="73" t="s">
        <v>169</v>
      </c>
      <c r="C124" s="392" t="s">
        <v>12</v>
      </c>
      <c r="D124" s="393" t="s">
        <v>12</v>
      </c>
      <c r="E124" s="392" t="s">
        <v>12</v>
      </c>
      <c r="F124" s="349">
        <v>0.45</v>
      </c>
      <c r="G124" s="349">
        <v>0.51</v>
      </c>
      <c r="H124" s="467"/>
    </row>
    <row r="125" spans="1:10" s="63" customFormat="1" ht="24.75" customHeight="1">
      <c r="A125" s="86"/>
      <c r="B125" s="73" t="s">
        <v>170</v>
      </c>
      <c r="C125" s="392" t="s">
        <v>12</v>
      </c>
      <c r="D125" s="349">
        <v>0.44</v>
      </c>
      <c r="E125" s="349">
        <v>0.36</v>
      </c>
      <c r="F125" s="349">
        <v>0.44</v>
      </c>
      <c r="G125" s="349">
        <v>0.5</v>
      </c>
      <c r="H125" s="467"/>
    </row>
    <row r="126" spans="1:10" s="63" customFormat="1" ht="18" customHeight="1">
      <c r="A126" s="86"/>
      <c r="B126" s="66" t="s">
        <v>171</v>
      </c>
      <c r="C126" s="392" t="s">
        <v>12</v>
      </c>
      <c r="D126" s="349">
        <v>0.76</v>
      </c>
      <c r="E126" s="349">
        <v>0.75</v>
      </c>
      <c r="F126" s="349">
        <v>0.89</v>
      </c>
      <c r="G126" s="349">
        <v>0.98</v>
      </c>
      <c r="H126" s="467"/>
    </row>
    <row r="127" spans="1:10" s="63" customFormat="1" ht="13.15" customHeight="1">
      <c r="A127" s="86"/>
      <c r="B127" s="66" t="s">
        <v>172</v>
      </c>
      <c r="C127" s="392" t="s">
        <v>12</v>
      </c>
      <c r="D127" s="349">
        <v>0.42</v>
      </c>
      <c r="E127" s="349">
        <v>0.32</v>
      </c>
      <c r="F127" s="349">
        <v>0.4</v>
      </c>
      <c r="G127" s="349">
        <v>0.45</v>
      </c>
      <c r="H127" s="467"/>
    </row>
    <row r="128" spans="1:10" s="63" customFormat="1" ht="13.15" customHeight="1">
      <c r="A128" s="86"/>
      <c r="B128" s="66" t="s">
        <v>173</v>
      </c>
      <c r="C128" s="392" t="s">
        <v>12</v>
      </c>
      <c r="D128" s="393" t="s">
        <v>12</v>
      </c>
      <c r="E128" s="349">
        <v>0.57999999999999996</v>
      </c>
      <c r="F128" s="349">
        <v>0.48</v>
      </c>
      <c r="G128" s="349">
        <v>0.55359999999999998</v>
      </c>
      <c r="H128" s="467"/>
    </row>
    <row r="129" spans="1:8" s="63" customFormat="1" ht="13.15" customHeight="1">
      <c r="A129" s="86"/>
      <c r="B129" s="86" t="s">
        <v>174</v>
      </c>
      <c r="C129" s="392"/>
      <c r="D129" s="155"/>
      <c r="E129" s="349"/>
      <c r="F129" s="349"/>
      <c r="G129" s="349"/>
      <c r="H129" s="467"/>
    </row>
    <row r="130" spans="1:8" s="63" customFormat="1" ht="13.15" customHeight="1">
      <c r="A130" s="86"/>
      <c r="B130" s="86" t="s">
        <v>175</v>
      </c>
      <c r="C130" s="392" t="s">
        <v>12</v>
      </c>
      <c r="D130" s="155"/>
      <c r="E130" s="349"/>
      <c r="F130" s="349"/>
      <c r="G130" s="349"/>
      <c r="H130" s="467"/>
    </row>
    <row r="131" spans="1:8" s="63" customFormat="1" ht="13.15" customHeight="1">
      <c r="A131" s="86"/>
      <c r="B131" s="66" t="s">
        <v>176</v>
      </c>
      <c r="C131" s="392" t="s">
        <v>12</v>
      </c>
      <c r="D131" s="349">
        <v>0.97</v>
      </c>
      <c r="E131" s="349">
        <v>0.99</v>
      </c>
      <c r="F131" s="349">
        <v>0.87</v>
      </c>
      <c r="G131" s="349">
        <v>0.81</v>
      </c>
      <c r="H131" s="467"/>
    </row>
    <row r="132" spans="1:8" s="63" customFormat="1" ht="13.15" customHeight="1">
      <c r="A132" s="86"/>
      <c r="B132" s="66" t="s">
        <v>177</v>
      </c>
      <c r="C132" s="392" t="s">
        <v>12</v>
      </c>
      <c r="D132" s="349">
        <v>0.83</v>
      </c>
      <c r="E132" s="349">
        <v>0.8</v>
      </c>
      <c r="F132" s="349">
        <v>0.81</v>
      </c>
      <c r="G132" s="349">
        <v>0.51</v>
      </c>
      <c r="H132" s="467"/>
    </row>
    <row r="133" spans="1:8" s="63" customFormat="1" ht="13.15" customHeight="1">
      <c r="A133" s="86"/>
      <c r="B133" s="86" t="s">
        <v>178</v>
      </c>
      <c r="C133" s="392"/>
      <c r="D133" s="349"/>
      <c r="E133" s="349"/>
      <c r="F133" s="349"/>
      <c r="G133" s="349"/>
      <c r="H133" s="467"/>
    </row>
    <row r="134" spans="1:8" s="63" customFormat="1" ht="13.15" customHeight="1">
      <c r="A134" s="86"/>
      <c r="B134" s="66" t="s">
        <v>176</v>
      </c>
      <c r="C134" s="392" t="s">
        <v>12</v>
      </c>
      <c r="D134" s="349">
        <v>1</v>
      </c>
      <c r="E134" s="349">
        <v>1</v>
      </c>
      <c r="F134" s="349">
        <v>1</v>
      </c>
      <c r="G134" s="349">
        <v>1</v>
      </c>
      <c r="H134" s="467"/>
    </row>
    <row r="135" spans="1:8" s="63" customFormat="1" ht="13.15" customHeight="1">
      <c r="A135" s="86"/>
      <c r="B135" s="66" t="s">
        <v>177</v>
      </c>
      <c r="C135" s="392" t="s">
        <v>12</v>
      </c>
      <c r="D135" s="349">
        <v>1</v>
      </c>
      <c r="E135" s="349">
        <v>0.94</v>
      </c>
      <c r="F135" s="349">
        <v>0.94</v>
      </c>
      <c r="G135" s="349">
        <v>0.8</v>
      </c>
      <c r="H135" s="467"/>
    </row>
    <row r="136" spans="1:8" s="63" customFormat="1" ht="13.15" customHeight="1">
      <c r="A136" s="86"/>
      <c r="B136" s="86" t="s">
        <v>179</v>
      </c>
      <c r="C136" s="392" t="s">
        <v>12</v>
      </c>
      <c r="D136" s="349"/>
      <c r="E136" s="349"/>
      <c r="F136" s="349"/>
      <c r="G136" s="349"/>
      <c r="H136" s="467"/>
    </row>
    <row r="137" spans="1:8" s="63" customFormat="1" ht="13.15" customHeight="1">
      <c r="A137" s="86"/>
      <c r="B137" s="66" t="s">
        <v>176</v>
      </c>
      <c r="C137" s="392" t="s">
        <v>12</v>
      </c>
      <c r="D137" s="349">
        <v>0.79</v>
      </c>
      <c r="E137" s="349">
        <v>0.82</v>
      </c>
      <c r="F137" s="394">
        <v>0.83</v>
      </c>
      <c r="G137" s="394">
        <v>0.7903</v>
      </c>
      <c r="H137" s="467"/>
    </row>
    <row r="138" spans="1:8" s="63" customFormat="1" ht="13.15" customHeight="1">
      <c r="A138" s="86"/>
      <c r="B138" s="66" t="s">
        <v>177</v>
      </c>
      <c r="C138" s="392" t="s">
        <v>12</v>
      </c>
      <c r="D138" s="349">
        <v>0.38</v>
      </c>
      <c r="E138" s="349">
        <v>0.4894</v>
      </c>
      <c r="F138" s="349">
        <v>0.5</v>
      </c>
      <c r="G138" s="349">
        <v>0.65900000000000003</v>
      </c>
      <c r="H138" s="467"/>
    </row>
    <row r="139" spans="1:8" s="63" customFormat="1" ht="13.15" customHeight="1">
      <c r="A139" s="86" t="s">
        <v>166</v>
      </c>
      <c r="B139" s="86" t="s">
        <v>180</v>
      </c>
      <c r="C139" s="392" t="s">
        <v>12</v>
      </c>
      <c r="D139" s="86"/>
      <c r="E139" s="86"/>
      <c r="F139" s="86"/>
      <c r="G139" s="86"/>
      <c r="H139" s="467"/>
    </row>
    <row r="140" spans="1:8" s="63" customFormat="1" ht="13.15" customHeight="1">
      <c r="A140" s="86" t="s">
        <v>166</v>
      </c>
      <c r="B140" s="86" t="s">
        <v>181</v>
      </c>
      <c r="C140" s="392" t="s">
        <v>12</v>
      </c>
      <c r="D140" s="155"/>
      <c r="E140" s="349"/>
      <c r="F140" s="349"/>
      <c r="G140" s="349"/>
      <c r="H140" s="467"/>
    </row>
    <row r="141" spans="1:8" s="63" customFormat="1" ht="13.15" customHeight="1">
      <c r="A141" s="86"/>
      <c r="B141" s="66" t="s">
        <v>182</v>
      </c>
      <c r="C141" s="392" t="s">
        <v>12</v>
      </c>
      <c r="D141" s="349">
        <v>0.76</v>
      </c>
      <c r="E141" s="349">
        <v>0.94</v>
      </c>
      <c r="F141" s="349">
        <v>0.85</v>
      </c>
      <c r="G141" s="349">
        <v>0.99</v>
      </c>
      <c r="H141" s="467"/>
    </row>
    <row r="142" spans="1:8" s="63" customFormat="1" ht="13.15" customHeight="1">
      <c r="A142" s="86"/>
      <c r="B142" s="66" t="s">
        <v>183</v>
      </c>
      <c r="C142" s="392" t="s">
        <v>12</v>
      </c>
      <c r="D142" s="393" t="s">
        <v>12</v>
      </c>
      <c r="E142" s="349">
        <v>0.04</v>
      </c>
      <c r="F142" s="349">
        <v>0.14000000000000001</v>
      </c>
      <c r="G142" s="349">
        <v>0.01</v>
      </c>
      <c r="H142" s="467"/>
    </row>
    <row r="143" spans="1:8" s="63" customFormat="1" ht="13.15" customHeight="1">
      <c r="A143" s="86"/>
      <c r="B143" s="66" t="s">
        <v>184</v>
      </c>
      <c r="C143" s="392" t="s">
        <v>12</v>
      </c>
      <c r="D143" s="393" t="s">
        <v>12</v>
      </c>
      <c r="E143" s="349">
        <v>0.02</v>
      </c>
      <c r="F143" s="348">
        <v>4.0000000000000001E-3</v>
      </c>
      <c r="G143" s="348">
        <v>0</v>
      </c>
      <c r="H143" s="467"/>
    </row>
    <row r="144" spans="1:8" s="63" customFormat="1" ht="13.15" customHeight="1">
      <c r="A144" s="86"/>
      <c r="B144" s="66" t="s">
        <v>185</v>
      </c>
      <c r="C144" s="392" t="s">
        <v>12</v>
      </c>
      <c r="D144" s="349">
        <v>0.31</v>
      </c>
      <c r="E144" s="349">
        <v>0.4</v>
      </c>
      <c r="F144" s="349">
        <v>1</v>
      </c>
      <c r="G144" s="349">
        <v>1</v>
      </c>
      <c r="H144" s="467"/>
    </row>
    <row r="145" spans="1:43" s="63" customFormat="1" ht="13.15" customHeight="1">
      <c r="A145" s="86"/>
      <c r="B145" s="66" t="s">
        <v>186</v>
      </c>
      <c r="C145" s="392" t="s">
        <v>12</v>
      </c>
      <c r="D145" s="393" t="s">
        <v>12</v>
      </c>
      <c r="E145" s="349">
        <v>0.11</v>
      </c>
      <c r="F145" s="348">
        <v>2.5999999999999999E-3</v>
      </c>
      <c r="G145" s="348">
        <v>0.34</v>
      </c>
      <c r="H145" s="467"/>
    </row>
    <row r="146" spans="1:43" s="144" customFormat="1" ht="13.15" customHeight="1">
      <c r="A146" s="145"/>
      <c r="B146" s="147" t="s">
        <v>187</v>
      </c>
      <c r="C146" s="147"/>
      <c r="D146" s="395"/>
      <c r="E146" s="395"/>
      <c r="F146" s="395"/>
      <c r="G146" s="396"/>
      <c r="H146" s="396"/>
    </row>
    <row r="147" spans="1:43" s="63" customFormat="1" ht="13.15" customHeight="1">
      <c r="A147" s="86"/>
      <c r="B147" s="218" t="s">
        <v>188</v>
      </c>
      <c r="C147" s="170"/>
      <c r="D147" s="162">
        <v>232512</v>
      </c>
      <c r="E147" s="162">
        <v>231102</v>
      </c>
      <c r="F147" s="162">
        <v>264422</v>
      </c>
      <c r="G147" s="162">
        <v>264293.35997084703</v>
      </c>
      <c r="H147" s="467" t="s">
        <v>161</v>
      </c>
    </row>
    <row r="148" spans="1:43" s="63" customFormat="1" ht="22.5" customHeight="1">
      <c r="A148" s="86" t="s">
        <v>189</v>
      </c>
      <c r="B148" s="472" t="s">
        <v>190</v>
      </c>
      <c r="C148" s="472"/>
      <c r="D148" s="472"/>
      <c r="E148" s="472"/>
      <c r="F148" s="472"/>
      <c r="G148" s="472"/>
      <c r="H148" s="467"/>
    </row>
    <row r="149" spans="1:43" s="63" customFormat="1" ht="13.15" customHeight="1">
      <c r="A149" s="86"/>
      <c r="B149" s="217" t="s">
        <v>191</v>
      </c>
      <c r="C149" s="68"/>
      <c r="D149" s="349">
        <v>0.99</v>
      </c>
      <c r="E149" s="349">
        <v>0.99</v>
      </c>
      <c r="F149" s="349">
        <v>0.99</v>
      </c>
      <c r="G149" s="84">
        <v>0.99</v>
      </c>
      <c r="H149" s="467"/>
    </row>
    <row r="150" spans="1:43" s="144" customFormat="1" ht="13.5" customHeight="1">
      <c r="A150" s="145"/>
      <c r="B150" s="147" t="s">
        <v>192</v>
      </c>
      <c r="C150" s="147"/>
      <c r="D150" s="395"/>
      <c r="E150" s="395"/>
      <c r="F150" s="395"/>
      <c r="G150" s="396"/>
      <c r="H150" s="396"/>
    </row>
    <row r="151" spans="1:43" s="63" customFormat="1" ht="18" customHeight="1">
      <c r="A151" s="86"/>
      <c r="B151" s="86" t="s">
        <v>193</v>
      </c>
      <c r="C151" s="66"/>
      <c r="D151" s="155"/>
      <c r="E151" s="349"/>
      <c r="F151" s="349"/>
      <c r="G151" s="397"/>
      <c r="H151" s="467" t="s">
        <v>161</v>
      </c>
    </row>
    <row r="152" spans="1:43" s="63" customFormat="1" ht="13.15" customHeight="1">
      <c r="A152" s="86"/>
      <c r="B152" s="66" t="s">
        <v>194</v>
      </c>
      <c r="C152" s="392" t="s">
        <v>12</v>
      </c>
      <c r="D152" s="392" t="s">
        <v>12</v>
      </c>
      <c r="E152" s="392" t="s">
        <v>12</v>
      </c>
      <c r="F152" s="170">
        <v>5897</v>
      </c>
      <c r="G152" s="398">
        <v>5809</v>
      </c>
      <c r="H152" s="467"/>
    </row>
    <row r="153" spans="1:43" s="63" customFormat="1" ht="13.15" customHeight="1">
      <c r="A153" s="86"/>
      <c r="B153" s="66" t="s">
        <v>195</v>
      </c>
      <c r="C153" s="392" t="s">
        <v>12</v>
      </c>
      <c r="D153" s="392" t="s">
        <v>12</v>
      </c>
      <c r="E153" s="392" t="s">
        <v>12</v>
      </c>
      <c r="F153" s="349">
        <v>0</v>
      </c>
      <c r="G153" s="399">
        <v>0</v>
      </c>
      <c r="H153" s="467"/>
    </row>
    <row r="154" spans="1:43" s="63" customFormat="1" ht="13.15" customHeight="1">
      <c r="A154" s="86"/>
      <c r="B154" s="86" t="s">
        <v>196</v>
      </c>
      <c r="C154" s="392"/>
      <c r="D154" s="392"/>
      <c r="E154" s="392"/>
      <c r="F154" s="349"/>
      <c r="G154" s="399"/>
      <c r="H154" s="467"/>
    </row>
    <row r="155" spans="1:43" s="63" customFormat="1" ht="14.65" customHeight="1">
      <c r="A155" s="86"/>
      <c r="B155" s="217" t="s">
        <v>197</v>
      </c>
      <c r="C155" s="392" t="s">
        <v>12</v>
      </c>
      <c r="D155" s="392" t="s">
        <v>12</v>
      </c>
      <c r="E155" s="392" t="s">
        <v>12</v>
      </c>
      <c r="F155" s="349">
        <v>0.71</v>
      </c>
      <c r="G155" s="399">
        <v>0.63</v>
      </c>
      <c r="H155" s="467"/>
    </row>
    <row r="156" spans="1:43" s="63" customFormat="1" ht="26.25" customHeight="1">
      <c r="A156" s="86"/>
      <c r="B156" s="217" t="s">
        <v>198</v>
      </c>
      <c r="C156" s="392" t="s">
        <v>12</v>
      </c>
      <c r="D156" s="392" t="s">
        <v>12</v>
      </c>
      <c r="E156" s="392" t="s">
        <v>12</v>
      </c>
      <c r="F156" s="349">
        <v>0</v>
      </c>
      <c r="G156" s="399">
        <v>0.02</v>
      </c>
      <c r="H156" s="467"/>
    </row>
    <row r="157" spans="1:43" s="63" customFormat="1" ht="11.5">
      <c r="A157" s="86"/>
      <c r="B157" s="217" t="s">
        <v>199</v>
      </c>
      <c r="C157" s="392" t="s">
        <v>12</v>
      </c>
      <c r="D157" s="392" t="s">
        <v>12</v>
      </c>
      <c r="E157" s="392" t="s">
        <v>12</v>
      </c>
      <c r="F157" s="349" t="s">
        <v>200</v>
      </c>
      <c r="G157" s="399">
        <v>0.35</v>
      </c>
      <c r="H157" s="467"/>
    </row>
    <row r="158" spans="1:43" s="214" customFormat="1" ht="11.5">
      <c r="A158" s="219"/>
      <c r="B158" s="217" t="s">
        <v>201</v>
      </c>
      <c r="C158" s="392" t="s">
        <v>12</v>
      </c>
      <c r="D158" s="392" t="s">
        <v>12</v>
      </c>
      <c r="E158" s="392" t="s">
        <v>12</v>
      </c>
      <c r="F158" s="349">
        <v>0</v>
      </c>
      <c r="G158" s="399">
        <v>0</v>
      </c>
      <c r="H158" s="467"/>
      <c r="I158" s="63"/>
      <c r="J158" s="63"/>
      <c r="K158" s="63"/>
      <c r="L158" s="63"/>
      <c r="M158" s="63"/>
      <c r="N158" s="63"/>
      <c r="O158" s="63"/>
      <c r="P158" s="63"/>
      <c r="Q158" s="63"/>
      <c r="R158" s="63"/>
      <c r="S158" s="63"/>
      <c r="T158" s="63"/>
      <c r="U158" s="63"/>
      <c r="V158" s="63"/>
      <c r="W158" s="63"/>
      <c r="X158" s="63"/>
      <c r="Y158" s="63"/>
      <c r="Z158" s="63"/>
      <c r="AA158" s="63"/>
      <c r="AB158" s="63"/>
      <c r="AC158" s="63"/>
      <c r="AD158" s="63"/>
      <c r="AE158" s="63"/>
      <c r="AF158" s="63"/>
      <c r="AG158" s="63"/>
      <c r="AH158" s="63"/>
      <c r="AI158" s="63"/>
      <c r="AJ158" s="63"/>
      <c r="AK158" s="63"/>
      <c r="AL158" s="63"/>
      <c r="AM158" s="63"/>
      <c r="AN158" s="63"/>
      <c r="AO158" s="63"/>
      <c r="AP158" s="63"/>
      <c r="AQ158" s="63"/>
    </row>
    <row r="159" spans="1:43" s="214" customFormat="1" ht="11.5">
      <c r="A159" s="219"/>
      <c r="B159" s="67" t="s">
        <v>202</v>
      </c>
      <c r="C159" s="392" t="s">
        <v>12</v>
      </c>
      <c r="D159" s="392" t="s">
        <v>12</v>
      </c>
      <c r="E159" s="392" t="s">
        <v>12</v>
      </c>
      <c r="F159" s="349"/>
      <c r="G159" s="399"/>
      <c r="H159" s="467"/>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row>
    <row r="160" spans="1:43" s="220" customFormat="1" ht="15" customHeight="1">
      <c r="A160" s="219"/>
      <c r="B160" s="217" t="s">
        <v>202</v>
      </c>
      <c r="C160" s="392" t="s">
        <v>12</v>
      </c>
      <c r="D160" s="392" t="s">
        <v>12</v>
      </c>
      <c r="E160" s="392" t="s">
        <v>12</v>
      </c>
      <c r="F160" s="349">
        <v>1</v>
      </c>
      <c r="G160" s="399">
        <v>1</v>
      </c>
      <c r="H160" s="467"/>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3"/>
      <c r="AL160" s="63"/>
      <c r="AM160" s="63"/>
      <c r="AN160" s="63"/>
      <c r="AO160" s="63"/>
      <c r="AP160" s="63"/>
      <c r="AQ160" s="63"/>
    </row>
    <row r="161" spans="1:43" s="144" customFormat="1" ht="13.15" customHeight="1">
      <c r="A161" s="146"/>
      <c r="B161" s="147" t="s">
        <v>203</v>
      </c>
      <c r="C161" s="147"/>
      <c r="D161" s="395"/>
      <c r="E161" s="395"/>
      <c r="F161" s="395"/>
      <c r="G161" s="396"/>
      <c r="H161" s="396"/>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c r="AN161" s="63"/>
      <c r="AO161" s="63"/>
      <c r="AP161" s="63"/>
      <c r="AQ161" s="63"/>
    </row>
    <row r="162" spans="1:43" s="63" customFormat="1" ht="22.5" customHeight="1">
      <c r="A162" s="164" t="s">
        <v>166</v>
      </c>
      <c r="B162" s="164" t="s">
        <v>204</v>
      </c>
      <c r="C162" s="148"/>
      <c r="D162" s="392"/>
      <c r="E162" s="349">
        <v>0.43</v>
      </c>
      <c r="F162" s="392">
        <v>0.38</v>
      </c>
      <c r="G162" s="400">
        <v>0.77</v>
      </c>
      <c r="H162" s="347" t="s">
        <v>161</v>
      </c>
    </row>
    <row r="163" spans="1:43" s="63" customFormat="1" ht="13.15" customHeight="1">
      <c r="A163" s="86"/>
      <c r="B163" s="213" t="s">
        <v>205</v>
      </c>
      <c r="C163" s="213" t="s">
        <v>206</v>
      </c>
      <c r="D163" s="401">
        <v>2021</v>
      </c>
      <c r="E163" s="401">
        <v>2022</v>
      </c>
      <c r="F163" s="401">
        <v>2023</v>
      </c>
      <c r="G163" s="401">
        <v>2024</v>
      </c>
      <c r="H163" s="401">
        <v>2025</v>
      </c>
      <c r="J163" s="142"/>
    </row>
    <row r="164" spans="1:43" s="63" customFormat="1" ht="13.15" customHeight="1">
      <c r="A164" s="86"/>
      <c r="B164" s="212" t="s">
        <v>159</v>
      </c>
      <c r="C164" s="212" t="s">
        <v>206</v>
      </c>
      <c r="D164" s="402" t="s">
        <v>206</v>
      </c>
      <c r="E164" s="402" t="s">
        <v>206</v>
      </c>
      <c r="F164" s="402" t="s">
        <v>206</v>
      </c>
      <c r="G164" s="403" t="s">
        <v>206</v>
      </c>
      <c r="H164" s="403" t="s">
        <v>206</v>
      </c>
      <c r="J164" s="142"/>
    </row>
    <row r="165" spans="1:43" s="63" customFormat="1" ht="13.15" customHeight="1">
      <c r="A165" s="86"/>
      <c r="B165" s="470" t="s">
        <v>207</v>
      </c>
      <c r="C165" s="470"/>
      <c r="D165" s="470"/>
      <c r="E165" s="470"/>
      <c r="F165" s="470"/>
      <c r="G165" s="470"/>
      <c r="H165" s="164" t="s">
        <v>206</v>
      </c>
      <c r="J165" s="142"/>
    </row>
    <row r="166" spans="1:43" s="63" customFormat="1" ht="13.15" customHeight="1">
      <c r="A166" s="86"/>
      <c r="B166" s="63" t="s">
        <v>178</v>
      </c>
      <c r="C166" s="392" t="s">
        <v>12</v>
      </c>
      <c r="D166" s="404" t="s">
        <v>208</v>
      </c>
      <c r="E166" s="84" t="s">
        <v>12</v>
      </c>
      <c r="F166" s="84">
        <v>0.67</v>
      </c>
      <c r="G166" s="84">
        <v>0.86</v>
      </c>
      <c r="H166" s="471" t="s">
        <v>209</v>
      </c>
      <c r="J166" s="142"/>
    </row>
    <row r="167" spans="1:43" s="63" customFormat="1" ht="13.15" customHeight="1">
      <c r="A167" s="86"/>
      <c r="B167" s="63" t="s">
        <v>172</v>
      </c>
      <c r="C167" s="392" t="s">
        <v>12</v>
      </c>
      <c r="D167" s="404" t="s">
        <v>12</v>
      </c>
      <c r="E167" s="84" t="s">
        <v>12</v>
      </c>
      <c r="F167" s="84">
        <v>0.75</v>
      </c>
      <c r="G167" s="84">
        <v>0.7</v>
      </c>
      <c r="H167" s="471"/>
      <c r="J167" s="142"/>
    </row>
    <row r="168" spans="1:43" s="63" customFormat="1" ht="13.15" customHeight="1">
      <c r="A168" s="86"/>
      <c r="B168" s="67" t="s">
        <v>210</v>
      </c>
      <c r="C168" s="392"/>
      <c r="D168" s="404"/>
      <c r="E168" s="84" t="s">
        <v>206</v>
      </c>
      <c r="F168" s="84" t="s">
        <v>206</v>
      </c>
      <c r="G168" s="84" t="s">
        <v>206</v>
      </c>
      <c r="H168" s="471"/>
      <c r="J168" s="142"/>
    </row>
    <row r="169" spans="1:43" s="63" customFormat="1" ht="13.15" customHeight="1">
      <c r="A169" s="86"/>
      <c r="B169" s="63" t="s">
        <v>211</v>
      </c>
      <c r="C169" s="392"/>
      <c r="D169" s="404" t="s">
        <v>206</v>
      </c>
      <c r="E169" s="84" t="s">
        <v>206</v>
      </c>
      <c r="F169" s="84" t="s">
        <v>206</v>
      </c>
      <c r="G169" s="84" t="s">
        <v>206</v>
      </c>
      <c r="H169" s="471"/>
      <c r="J169" s="142"/>
    </row>
    <row r="170" spans="1:43" s="63" customFormat="1" ht="13.15" customHeight="1">
      <c r="A170" s="86"/>
      <c r="B170" s="66" t="s">
        <v>171</v>
      </c>
      <c r="C170" s="392" t="s">
        <v>12</v>
      </c>
      <c r="D170" s="404" t="s">
        <v>12</v>
      </c>
      <c r="E170" s="84">
        <v>1</v>
      </c>
      <c r="F170" s="84">
        <v>1</v>
      </c>
      <c r="G170" s="84">
        <v>1</v>
      </c>
      <c r="H170" s="471"/>
      <c r="J170" s="142"/>
    </row>
    <row r="171" spans="1:43" s="63" customFormat="1" ht="13.15" customHeight="1">
      <c r="A171" s="86"/>
      <c r="B171" s="66" t="s">
        <v>172</v>
      </c>
      <c r="C171" s="392" t="s">
        <v>12</v>
      </c>
      <c r="D171" s="404" t="s">
        <v>12</v>
      </c>
      <c r="E171" s="84">
        <v>1</v>
      </c>
      <c r="F171" s="84">
        <v>1</v>
      </c>
      <c r="G171" s="84">
        <v>1</v>
      </c>
      <c r="H171" s="471"/>
      <c r="J171" s="142"/>
    </row>
    <row r="172" spans="1:43" s="63" customFormat="1" ht="13.15" customHeight="1">
      <c r="A172" s="86"/>
      <c r="B172" s="66" t="s">
        <v>173</v>
      </c>
      <c r="C172" s="392" t="s">
        <v>12</v>
      </c>
      <c r="D172" s="404" t="s">
        <v>12</v>
      </c>
      <c r="E172" s="84">
        <v>0.21</v>
      </c>
      <c r="F172" s="84">
        <v>0.18</v>
      </c>
      <c r="G172" s="84">
        <v>0.25</v>
      </c>
      <c r="H172" s="471"/>
      <c r="J172" s="142"/>
    </row>
    <row r="173" spans="1:43" s="63" customFormat="1" ht="13.15" customHeight="1">
      <c r="A173" s="86"/>
      <c r="B173" s="67" t="s">
        <v>212</v>
      </c>
      <c r="C173" s="392" t="s">
        <v>12</v>
      </c>
      <c r="D173" s="64" t="s">
        <v>12</v>
      </c>
      <c r="E173" s="84"/>
      <c r="F173" s="84"/>
      <c r="G173" s="84" t="s">
        <v>206</v>
      </c>
      <c r="H173" s="471"/>
      <c r="J173" s="142"/>
    </row>
    <row r="174" spans="1:43" s="63" customFormat="1" ht="13.15" customHeight="1">
      <c r="A174" s="86"/>
      <c r="B174" s="63" t="s">
        <v>213</v>
      </c>
      <c r="C174" s="392" t="s">
        <v>12</v>
      </c>
      <c r="D174" s="64" t="s">
        <v>12</v>
      </c>
      <c r="E174" s="84" t="s">
        <v>12</v>
      </c>
      <c r="F174" s="84">
        <v>0.45</v>
      </c>
      <c r="G174" s="84">
        <v>0.59</v>
      </c>
      <c r="H174" s="471"/>
      <c r="J174" s="142"/>
    </row>
    <row r="175" spans="1:43" s="63" customFormat="1" ht="13.15" customHeight="1">
      <c r="A175" s="86"/>
      <c r="B175" s="63" t="s">
        <v>214</v>
      </c>
      <c r="C175" s="215" t="s">
        <v>206</v>
      </c>
      <c r="D175" s="404" t="s">
        <v>12</v>
      </c>
      <c r="E175" s="84" t="s">
        <v>12</v>
      </c>
      <c r="F175" s="84">
        <v>0.09</v>
      </c>
      <c r="G175" s="84">
        <v>0.05</v>
      </c>
      <c r="H175" s="471"/>
      <c r="J175" s="142"/>
    </row>
    <row r="176" spans="1:43" s="63" customFormat="1" ht="18.75" customHeight="1">
      <c r="A176" s="86"/>
      <c r="B176" s="212" t="s">
        <v>187</v>
      </c>
      <c r="C176" s="212" t="s">
        <v>206</v>
      </c>
      <c r="D176" s="402" t="s">
        <v>206</v>
      </c>
      <c r="E176" s="402" t="s">
        <v>206</v>
      </c>
      <c r="F176" s="402" t="s">
        <v>206</v>
      </c>
      <c r="G176" s="403" t="s">
        <v>206</v>
      </c>
      <c r="H176" s="403" t="s">
        <v>206</v>
      </c>
      <c r="J176" s="142"/>
    </row>
    <row r="177" spans="1:65" s="63" customFormat="1" ht="13.15" customHeight="1">
      <c r="A177" s="86"/>
      <c r="B177" s="67" t="s">
        <v>215</v>
      </c>
      <c r="C177" s="63" t="s">
        <v>206</v>
      </c>
      <c r="D177" s="64" t="s">
        <v>206</v>
      </c>
      <c r="E177" s="64" t="s">
        <v>206</v>
      </c>
      <c r="F177" s="64" t="s">
        <v>206</v>
      </c>
      <c r="G177" s="405" t="s">
        <v>206</v>
      </c>
      <c r="H177" s="164" t="s">
        <v>206</v>
      </c>
      <c r="J177" s="142"/>
    </row>
    <row r="178" spans="1:65" s="63" customFormat="1" ht="13.15" customHeight="1">
      <c r="A178" s="86"/>
      <c r="B178" s="63" t="s">
        <v>216</v>
      </c>
      <c r="C178" s="64" t="s">
        <v>208</v>
      </c>
      <c r="D178" s="64" t="s">
        <v>208</v>
      </c>
      <c r="E178" s="84" t="s">
        <v>12</v>
      </c>
      <c r="F178" s="84">
        <v>0.65</v>
      </c>
      <c r="G178" s="406">
        <v>0.83</v>
      </c>
      <c r="H178" s="467" t="s">
        <v>217</v>
      </c>
      <c r="J178" s="142"/>
    </row>
    <row r="179" spans="1:65" s="63" customFormat="1" ht="13.15" customHeight="1">
      <c r="A179" s="86"/>
      <c r="B179" s="63" t="s">
        <v>218</v>
      </c>
      <c r="C179" s="64" t="s">
        <v>12</v>
      </c>
      <c r="D179" s="64" t="s">
        <v>12</v>
      </c>
      <c r="E179" s="84" t="s">
        <v>12</v>
      </c>
      <c r="F179" s="84">
        <v>0.48</v>
      </c>
      <c r="G179" s="406">
        <v>0.51</v>
      </c>
      <c r="H179" s="467"/>
      <c r="J179" s="142"/>
    </row>
    <row r="180" spans="1:65" s="63" customFormat="1" ht="13.15" customHeight="1">
      <c r="A180" s="86"/>
      <c r="B180" s="63" t="s">
        <v>219</v>
      </c>
      <c r="C180" s="64" t="s">
        <v>12</v>
      </c>
      <c r="D180" s="64" t="s">
        <v>12</v>
      </c>
      <c r="E180" s="84" t="s">
        <v>12</v>
      </c>
      <c r="F180" s="84">
        <v>0.17</v>
      </c>
      <c r="G180" s="406">
        <v>0.32</v>
      </c>
      <c r="H180" s="467"/>
      <c r="J180" s="142"/>
    </row>
    <row r="181" spans="1:65" s="63" customFormat="1" ht="13.15" customHeight="1">
      <c r="A181" s="86"/>
      <c r="B181" s="63" t="s">
        <v>220</v>
      </c>
      <c r="C181" s="64" t="s">
        <v>12</v>
      </c>
      <c r="D181" s="64" t="s">
        <v>12</v>
      </c>
      <c r="E181" s="84" t="s">
        <v>12</v>
      </c>
      <c r="F181" s="84">
        <v>0.33</v>
      </c>
      <c r="G181" s="406">
        <v>0.17</v>
      </c>
      <c r="H181" s="467"/>
      <c r="J181" s="142"/>
    </row>
    <row r="182" spans="1:65" s="63" customFormat="1" ht="13.15" customHeight="1">
      <c r="A182" s="86"/>
      <c r="B182" s="470" t="s">
        <v>221</v>
      </c>
      <c r="C182" s="470"/>
      <c r="D182" s="470"/>
      <c r="E182" s="470"/>
      <c r="F182" s="470"/>
      <c r="G182" s="470"/>
      <c r="H182" s="467"/>
      <c r="J182" s="142"/>
    </row>
    <row r="183" spans="1:65" s="63" customFormat="1" ht="13.15" customHeight="1">
      <c r="A183" s="86"/>
      <c r="B183" s="20" t="s">
        <v>221</v>
      </c>
      <c r="C183" s="64" t="s">
        <v>208</v>
      </c>
      <c r="D183" s="64" t="s">
        <v>208</v>
      </c>
      <c r="E183" s="64" t="s">
        <v>12</v>
      </c>
      <c r="F183" s="84">
        <v>0.99</v>
      </c>
      <c r="G183" s="84">
        <v>0.99</v>
      </c>
      <c r="H183" s="467"/>
      <c r="J183" s="142"/>
    </row>
    <row r="184" spans="1:65" s="63" customFormat="1" ht="13.15" customHeight="1">
      <c r="A184" s="86"/>
      <c r="B184" s="63" t="s">
        <v>222</v>
      </c>
      <c r="C184" s="64" t="s">
        <v>208</v>
      </c>
      <c r="D184" s="64" t="s">
        <v>208</v>
      </c>
      <c r="E184" s="84">
        <v>0.53</v>
      </c>
      <c r="F184" s="406">
        <v>0.48</v>
      </c>
      <c r="G184" s="84">
        <v>0.51</v>
      </c>
      <c r="H184" s="467"/>
      <c r="J184" s="142"/>
    </row>
    <row r="185" spans="1:65" s="63" customFormat="1" ht="13.15" customHeight="1">
      <c r="A185" s="86"/>
      <c r="B185" s="20" t="s">
        <v>223</v>
      </c>
      <c r="C185" s="64" t="s">
        <v>208</v>
      </c>
      <c r="D185" s="64" t="s">
        <v>208</v>
      </c>
      <c r="E185" s="84">
        <v>0.33</v>
      </c>
      <c r="F185" s="406">
        <v>0.35</v>
      </c>
      <c r="G185" s="84">
        <v>0.27</v>
      </c>
      <c r="H185" s="467"/>
      <c r="J185" s="142"/>
    </row>
    <row r="186" spans="1:65" s="63" customFormat="1" ht="12.65" customHeight="1">
      <c r="A186" s="86"/>
      <c r="B186" s="63" t="s">
        <v>224</v>
      </c>
      <c r="C186" s="64" t="s">
        <v>208</v>
      </c>
      <c r="D186" s="64" t="s">
        <v>208</v>
      </c>
      <c r="E186" s="84">
        <v>0.14000000000000001</v>
      </c>
      <c r="F186" s="406">
        <v>0.17</v>
      </c>
      <c r="G186" s="84">
        <v>0.21</v>
      </c>
      <c r="H186" s="467"/>
      <c r="J186" s="142"/>
    </row>
    <row r="187" spans="1:65" s="144" customFormat="1" ht="25.5" customHeight="1">
      <c r="A187" s="86"/>
      <c r="B187" s="13" t="s">
        <v>225</v>
      </c>
      <c r="C187" s="64" t="s">
        <v>208</v>
      </c>
      <c r="D187" s="64" t="s">
        <v>208</v>
      </c>
      <c r="E187" s="84">
        <v>0.46</v>
      </c>
      <c r="F187" s="406">
        <v>0.43</v>
      </c>
      <c r="G187" s="84">
        <v>0.54</v>
      </c>
      <c r="H187" s="467"/>
      <c r="I187" s="63"/>
      <c r="J187" s="142"/>
      <c r="K187" s="63"/>
      <c r="L187" s="63"/>
      <c r="M187" s="63"/>
      <c r="N187" s="63"/>
      <c r="O187" s="63"/>
      <c r="P187" s="63"/>
      <c r="Q187" s="63"/>
      <c r="R187" s="63"/>
      <c r="S187" s="63"/>
      <c r="T187" s="63"/>
      <c r="U187" s="63"/>
      <c r="V187" s="63"/>
      <c r="W187" s="63"/>
      <c r="X187" s="63"/>
      <c r="Y187" s="63"/>
      <c r="Z187" s="63"/>
      <c r="AA187" s="63"/>
      <c r="AB187" s="63"/>
      <c r="AC187" s="63"/>
      <c r="AD187" s="63"/>
      <c r="AE187" s="63"/>
      <c r="AF187" s="63"/>
      <c r="AG187" s="63"/>
      <c r="AH187" s="63"/>
      <c r="AI187" s="63"/>
      <c r="AJ187" s="63"/>
      <c r="AK187" s="63"/>
      <c r="AL187" s="63"/>
      <c r="AM187" s="63"/>
      <c r="AN187" s="63"/>
      <c r="AO187" s="63"/>
      <c r="AP187" s="63"/>
      <c r="AQ187" s="63"/>
      <c r="AR187" s="63"/>
      <c r="AS187" s="63"/>
      <c r="AT187" s="63"/>
      <c r="AU187" s="63"/>
      <c r="AV187" s="63"/>
      <c r="AW187" s="63"/>
      <c r="AX187" s="63"/>
      <c r="AY187" s="63"/>
      <c r="AZ187" s="63"/>
      <c r="BA187" s="63"/>
      <c r="BB187" s="63"/>
      <c r="BC187" s="63"/>
      <c r="BD187" s="63"/>
      <c r="BE187" s="63"/>
      <c r="BF187" s="63"/>
      <c r="BG187" s="63"/>
      <c r="BH187" s="63"/>
      <c r="BI187" s="63"/>
      <c r="BJ187" s="63"/>
      <c r="BK187" s="63"/>
      <c r="BL187" s="63"/>
      <c r="BM187" s="63"/>
    </row>
    <row r="188" spans="1:65" s="144" customFormat="1" ht="17.25" customHeight="1">
      <c r="A188" s="86"/>
      <c r="B188" s="66" t="s">
        <v>226</v>
      </c>
      <c r="C188" s="64" t="s">
        <v>208</v>
      </c>
      <c r="D188" s="64" t="s">
        <v>208</v>
      </c>
      <c r="E188" s="84" t="s">
        <v>12</v>
      </c>
      <c r="F188" s="406">
        <v>0.995</v>
      </c>
      <c r="G188" s="84">
        <v>0.92</v>
      </c>
      <c r="H188" s="467"/>
      <c r="I188" s="63"/>
      <c r="J188" s="142"/>
      <c r="K188" s="63"/>
      <c r="L188" s="63"/>
      <c r="M188" s="63"/>
      <c r="N188" s="63"/>
      <c r="O188" s="63"/>
      <c r="P188" s="63"/>
      <c r="Q188" s="63"/>
      <c r="R188" s="63"/>
      <c r="S188" s="63"/>
      <c r="T188" s="63"/>
      <c r="U188" s="63"/>
      <c r="V188" s="63"/>
      <c r="W188" s="63"/>
      <c r="X188" s="63"/>
      <c r="Y188" s="63"/>
      <c r="Z188" s="63"/>
      <c r="AA188" s="63"/>
      <c r="AB188" s="63"/>
      <c r="AC188" s="63"/>
      <c r="AD188" s="63"/>
      <c r="AE188" s="63"/>
      <c r="AF188" s="63"/>
      <c r="AG188" s="63"/>
      <c r="AH188" s="63"/>
      <c r="AI188" s="63"/>
      <c r="AJ188" s="63"/>
      <c r="AK188" s="63"/>
      <c r="AL188" s="63"/>
      <c r="AM188" s="63"/>
      <c r="AN188" s="63"/>
      <c r="AO188" s="63"/>
      <c r="AP188" s="63"/>
      <c r="AQ188" s="63"/>
      <c r="AR188" s="63"/>
      <c r="AS188" s="63"/>
      <c r="AT188" s="63"/>
      <c r="AU188" s="63"/>
      <c r="AV188" s="63"/>
      <c r="AW188" s="63"/>
      <c r="AX188" s="63"/>
      <c r="AY188" s="63"/>
      <c r="AZ188" s="63"/>
      <c r="BA188" s="63"/>
      <c r="BB188" s="63"/>
      <c r="BC188" s="63"/>
      <c r="BD188" s="63"/>
      <c r="BE188" s="63"/>
      <c r="BF188" s="63"/>
      <c r="BG188" s="63"/>
      <c r="BH188" s="63"/>
      <c r="BI188" s="63"/>
      <c r="BJ188" s="63"/>
      <c r="BK188" s="63"/>
      <c r="BL188" s="63"/>
      <c r="BM188" s="63"/>
    </row>
    <row r="189" spans="1:65" s="63" customFormat="1" ht="13.15" customHeight="1">
      <c r="A189" s="86"/>
      <c r="B189" s="66" t="s">
        <v>227</v>
      </c>
      <c r="C189" s="64" t="s">
        <v>208</v>
      </c>
      <c r="D189" s="64" t="s">
        <v>208</v>
      </c>
      <c r="E189" s="84" t="s">
        <v>12</v>
      </c>
      <c r="F189" s="406">
        <v>3.5999999999999999E-3</v>
      </c>
      <c r="G189" s="84">
        <v>0.01</v>
      </c>
      <c r="H189" s="467"/>
      <c r="J189" s="142"/>
    </row>
    <row r="190" spans="1:65" s="63" customFormat="1" ht="12" customHeight="1">
      <c r="A190" s="86"/>
      <c r="B190" s="66" t="s">
        <v>228</v>
      </c>
      <c r="C190" s="64" t="s">
        <v>208</v>
      </c>
      <c r="D190" s="64" t="s">
        <v>208</v>
      </c>
      <c r="E190" s="84" t="s">
        <v>12</v>
      </c>
      <c r="F190" s="406">
        <v>1.8E-3</v>
      </c>
      <c r="G190" s="84">
        <v>7.0000000000000007E-2</v>
      </c>
      <c r="H190" s="467"/>
      <c r="J190" s="142"/>
    </row>
    <row r="191" spans="1:65" s="63" customFormat="1" ht="13.15" customHeight="1">
      <c r="A191" s="86"/>
      <c r="B191" s="13" t="s">
        <v>229</v>
      </c>
      <c r="C191" s="64" t="s">
        <v>208</v>
      </c>
      <c r="D191" s="64" t="s">
        <v>208</v>
      </c>
      <c r="E191" s="84">
        <v>0.47</v>
      </c>
      <c r="F191" s="406">
        <v>0.48</v>
      </c>
      <c r="G191" s="84">
        <v>0.39</v>
      </c>
      <c r="H191" s="467"/>
      <c r="J191" s="142"/>
    </row>
    <row r="192" spans="1:65" s="63" customFormat="1" ht="13.15" customHeight="1">
      <c r="A192" s="86"/>
      <c r="B192" s="66" t="s">
        <v>226</v>
      </c>
      <c r="C192" s="64" t="s">
        <v>208</v>
      </c>
      <c r="D192" s="64" t="s">
        <v>208</v>
      </c>
      <c r="E192" s="84" t="s">
        <v>12</v>
      </c>
      <c r="F192" s="406">
        <v>0.47</v>
      </c>
      <c r="G192" s="84">
        <v>0.67</v>
      </c>
      <c r="H192" s="467"/>
      <c r="J192" s="142"/>
    </row>
    <row r="193" spans="1:10" s="66" customFormat="1" ht="14.25" customHeight="1">
      <c r="A193" s="65"/>
      <c r="B193" s="66" t="s">
        <v>227</v>
      </c>
      <c r="C193" s="64" t="s">
        <v>208</v>
      </c>
      <c r="D193" s="64" t="s">
        <v>208</v>
      </c>
      <c r="E193" s="84" t="s">
        <v>12</v>
      </c>
      <c r="F193" s="406">
        <v>0.26</v>
      </c>
      <c r="G193" s="84">
        <v>0</v>
      </c>
      <c r="H193" s="467"/>
      <c r="J193" s="142"/>
    </row>
    <row r="194" spans="1:10" s="66" customFormat="1" ht="13.15" customHeight="1">
      <c r="A194" s="65"/>
      <c r="B194" s="66" t="s">
        <v>228</v>
      </c>
      <c r="C194" s="64" t="s">
        <v>208</v>
      </c>
      <c r="D194" s="64" t="s">
        <v>208</v>
      </c>
      <c r="E194" s="84" t="s">
        <v>12</v>
      </c>
      <c r="F194" s="406">
        <v>0.28000000000000003</v>
      </c>
      <c r="G194" s="84">
        <v>0.18</v>
      </c>
      <c r="H194" s="467"/>
      <c r="J194" s="142"/>
    </row>
    <row r="195" spans="1:10" s="66" customFormat="1" ht="13.15" customHeight="1">
      <c r="A195" s="65"/>
      <c r="B195" s="464" t="s">
        <v>230</v>
      </c>
      <c r="C195" s="64" t="s">
        <v>208</v>
      </c>
      <c r="D195" s="64" t="s">
        <v>208</v>
      </c>
      <c r="E195" s="84" t="s">
        <v>12</v>
      </c>
      <c r="F195" s="406">
        <v>0</v>
      </c>
      <c r="G195" s="84">
        <v>0.15</v>
      </c>
      <c r="H195" s="467"/>
      <c r="J195" s="142"/>
    </row>
    <row r="196" spans="1:10" s="63" customFormat="1" ht="13.15" customHeight="1">
      <c r="A196" s="86"/>
      <c r="B196" s="13" t="s">
        <v>231</v>
      </c>
      <c r="C196" s="64" t="s">
        <v>208</v>
      </c>
      <c r="D196" s="64" t="s">
        <v>208</v>
      </c>
      <c r="E196" s="84">
        <v>0.08</v>
      </c>
      <c r="F196" s="406">
        <v>0.01</v>
      </c>
      <c r="G196" s="84">
        <v>0.01</v>
      </c>
      <c r="H196" s="467"/>
      <c r="J196" s="142"/>
    </row>
    <row r="197" spans="1:10" s="66" customFormat="1" ht="15.75" customHeight="1">
      <c r="A197" s="65"/>
      <c r="B197" s="216" t="s">
        <v>232</v>
      </c>
      <c r="C197" s="64" t="s">
        <v>208</v>
      </c>
      <c r="D197" s="64" t="s">
        <v>208</v>
      </c>
      <c r="E197" s="84" t="s">
        <v>12</v>
      </c>
      <c r="F197" s="84" t="s">
        <v>12</v>
      </c>
      <c r="G197" s="84" t="s">
        <v>12</v>
      </c>
      <c r="H197" s="467"/>
      <c r="J197" s="142"/>
    </row>
    <row r="198" spans="1:10" s="66" customFormat="1" ht="14.25" customHeight="1">
      <c r="A198" s="65"/>
      <c r="B198" s="216"/>
      <c r="C198" s="63"/>
      <c r="D198" s="64"/>
      <c r="E198" s="64"/>
      <c r="F198" s="64"/>
      <c r="G198" s="64"/>
      <c r="H198" s="164"/>
      <c r="J198" s="142"/>
    </row>
    <row r="199" spans="1:10" s="63" customFormat="1" ht="13.9" customHeight="1">
      <c r="B199" s="223" t="s">
        <v>233</v>
      </c>
      <c r="C199" s="223"/>
      <c r="D199" s="407"/>
      <c r="E199" s="407"/>
      <c r="F199" s="407"/>
      <c r="G199" s="408"/>
      <c r="H199" s="408"/>
    </row>
    <row r="200" spans="1:10" s="63" customFormat="1" ht="19.149999999999999" customHeight="1">
      <c r="B200" s="73" t="s">
        <v>234</v>
      </c>
      <c r="D200" s="155"/>
      <c r="E200" s="155"/>
      <c r="F200" s="155"/>
      <c r="G200" s="64"/>
      <c r="H200" s="164"/>
    </row>
    <row r="201" spans="1:10" s="63" customFormat="1" ht="27.75" customHeight="1">
      <c r="B201" s="469" t="s">
        <v>235</v>
      </c>
      <c r="C201" s="469"/>
      <c r="D201" s="155"/>
      <c r="E201" s="155"/>
      <c r="F201" s="155"/>
      <c r="G201" s="354"/>
      <c r="H201" s="164"/>
    </row>
    <row r="202" spans="1:10" s="63" customFormat="1" ht="19.149999999999999" customHeight="1">
      <c r="B202" s="469" t="s">
        <v>236</v>
      </c>
      <c r="C202" s="469"/>
      <c r="D202" s="469"/>
      <c r="E202" s="469"/>
      <c r="F202" s="469"/>
      <c r="G202" s="469"/>
      <c r="H202" s="469"/>
    </row>
    <row r="203" spans="1:10" s="63" customFormat="1" ht="37.15" customHeight="1">
      <c r="B203" s="468" t="s">
        <v>237</v>
      </c>
      <c r="C203" s="468"/>
      <c r="D203" s="468"/>
      <c r="E203" s="468"/>
      <c r="F203" s="468"/>
      <c r="G203" s="468"/>
      <c r="H203" s="468"/>
    </row>
    <row r="204" spans="1:10" ht="14.5">
      <c r="G204" s="354"/>
    </row>
    <row r="205" spans="1:10" s="63" customFormat="1" ht="13.15" customHeight="1">
      <c r="D205" s="155"/>
      <c r="E205" s="155"/>
      <c r="F205" s="155"/>
      <c r="G205" s="354"/>
      <c r="H205" s="164"/>
    </row>
    <row r="206" spans="1:10" ht="13.15" customHeight="1">
      <c r="B206" s="59"/>
      <c r="C206" s="59"/>
      <c r="D206" s="411"/>
      <c r="E206" s="411"/>
      <c r="G206" s="354"/>
    </row>
    <row r="207" spans="1:10" ht="13.15" customHeight="1">
      <c r="G207" s="354"/>
    </row>
    <row r="208" spans="1:10" ht="14.5">
      <c r="G208" s="354"/>
    </row>
    <row r="209" spans="7:7" ht="14.5">
      <c r="G209" s="354"/>
    </row>
    <row r="210" spans="7:7" ht="14.5">
      <c r="G210" s="354"/>
    </row>
    <row r="211" spans="7:7" ht="14.5">
      <c r="G211" s="354"/>
    </row>
    <row r="212" spans="7:7" ht="14.5">
      <c r="G212" s="354"/>
    </row>
    <row r="213" spans="7:7" ht="14.5">
      <c r="G213" s="354"/>
    </row>
    <row r="214" spans="7:7" ht="14.5">
      <c r="G214" s="354"/>
    </row>
    <row r="215" spans="7:7" ht="14.5">
      <c r="G215" s="354"/>
    </row>
    <row r="216" spans="7:7" ht="14.5">
      <c r="G216" s="354"/>
    </row>
    <row r="217" spans="7:7" ht="14.5">
      <c r="G217" s="354"/>
    </row>
    <row r="218" spans="7:7" ht="14.5">
      <c r="G218" s="354"/>
    </row>
    <row r="219" spans="7:7" ht="14.5">
      <c r="G219" s="354"/>
    </row>
    <row r="220" spans="7:7" ht="14.5">
      <c r="G220" s="354"/>
    </row>
    <row r="221" spans="7:7" ht="14.5">
      <c r="G221" s="354"/>
    </row>
    <row r="222" spans="7:7" ht="14.5">
      <c r="G222" s="354"/>
    </row>
    <row r="223" spans="7:7" ht="14.5">
      <c r="G223" s="354"/>
    </row>
    <row r="224" spans="7:7" ht="14.5">
      <c r="G224" s="354"/>
    </row>
    <row r="225" spans="7:7" ht="14.5">
      <c r="G225" s="354"/>
    </row>
    <row r="226" spans="7:7" ht="14.5">
      <c r="G226" s="354"/>
    </row>
    <row r="227" spans="7:7" ht="14.5">
      <c r="G227" s="354"/>
    </row>
    <row r="228" spans="7:7" ht="14.5">
      <c r="G228" s="354"/>
    </row>
    <row r="229" spans="7:7" ht="14.25" customHeight="1">
      <c r="G229" s="354"/>
    </row>
    <row r="230" spans="7:7" ht="14.5">
      <c r="G230" s="354"/>
    </row>
    <row r="231" spans="7:7" ht="14.5">
      <c r="G231" s="354"/>
    </row>
    <row r="232" spans="7:7" ht="14.5">
      <c r="G232" s="354"/>
    </row>
    <row r="233" spans="7:7" ht="14.5">
      <c r="G233" s="354"/>
    </row>
    <row r="234" spans="7:7" ht="14.5">
      <c r="G234" s="354"/>
    </row>
    <row r="235" spans="7:7" ht="14.5">
      <c r="G235" s="354"/>
    </row>
    <row r="236" spans="7:7" ht="14.5">
      <c r="G236" s="354"/>
    </row>
  </sheetData>
  <mergeCells count="20">
    <mergeCell ref="B26:H26"/>
    <mergeCell ref="B48:H48"/>
    <mergeCell ref="B65:H65"/>
    <mergeCell ref="B68:H68"/>
    <mergeCell ref="H117:H145"/>
    <mergeCell ref="B8:H8"/>
    <mergeCell ref="B7:H7"/>
    <mergeCell ref="B2:H2"/>
    <mergeCell ref="B16:H16"/>
    <mergeCell ref="B19:H19"/>
    <mergeCell ref="H147:H149"/>
    <mergeCell ref="H151:H160"/>
    <mergeCell ref="B203:H203"/>
    <mergeCell ref="B202:H202"/>
    <mergeCell ref="B165:G165"/>
    <mergeCell ref="B182:G182"/>
    <mergeCell ref="H166:H175"/>
    <mergeCell ref="H178:H197"/>
    <mergeCell ref="B148:G148"/>
    <mergeCell ref="B201:C201"/>
  </mergeCells>
  <pageMargins left="0.7" right="0.7" top="0.75" bottom="0.75" header="0.3" footer="0.3"/>
  <pageSetup orientation="portrait" r:id="rId1"/>
  <customProperties>
    <customPr name="_pios_id" r:id="rId2"/>
  </customProperties>
  <ignoredErrors>
    <ignoredError sqref="G69"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4AD28-B7F0-4F11-9752-018E8BFB4B1B}">
  <sheetPr>
    <tabColor theme="2" tint="-0.499984740745262"/>
  </sheetPr>
  <dimension ref="A18:B45"/>
  <sheetViews>
    <sheetView topLeftCell="A6" workbookViewId="0">
      <selection activeCell="F25" sqref="F25"/>
    </sheetView>
  </sheetViews>
  <sheetFormatPr defaultRowHeight="14.5"/>
  <cols>
    <col min="1" max="1" width="23.54296875" customWidth="1"/>
    <col min="2" max="2" width="29.453125" customWidth="1"/>
  </cols>
  <sheetData>
    <row r="18" spans="1:2">
      <c r="A18" s="227" t="s">
        <v>566</v>
      </c>
      <c r="B18" s="227" t="s">
        <v>567</v>
      </c>
    </row>
    <row r="19" spans="1:2">
      <c r="A19" s="228" t="s">
        <v>568</v>
      </c>
      <c r="B19" s="229" t="s">
        <v>569</v>
      </c>
    </row>
    <row r="20" spans="1:2">
      <c r="A20" s="228" t="s">
        <v>570</v>
      </c>
      <c r="B20" s="229" t="s">
        <v>569</v>
      </c>
    </row>
    <row r="21" spans="1:2">
      <c r="A21" s="228" t="s">
        <v>571</v>
      </c>
      <c r="B21" s="229" t="s">
        <v>569</v>
      </c>
    </row>
    <row r="22" spans="1:2">
      <c r="A22" s="228" t="s">
        <v>572</v>
      </c>
      <c r="B22" s="229" t="s">
        <v>569</v>
      </c>
    </row>
    <row r="23" spans="1:2">
      <c r="A23" s="228" t="s">
        <v>573</v>
      </c>
      <c r="B23" s="229" t="s">
        <v>569</v>
      </c>
    </row>
    <row r="24" spans="1:2">
      <c r="A24" s="228" t="s">
        <v>379</v>
      </c>
      <c r="B24" s="229" t="s">
        <v>569</v>
      </c>
    </row>
    <row r="25" spans="1:2">
      <c r="A25" s="228" t="s">
        <v>574</v>
      </c>
      <c r="B25" s="229" t="s">
        <v>569</v>
      </c>
    </row>
    <row r="26" spans="1:2">
      <c r="A26" s="228" t="s">
        <v>575</v>
      </c>
      <c r="B26" s="229" t="s">
        <v>569</v>
      </c>
    </row>
    <row r="27" spans="1:2">
      <c r="A27" s="228" t="s">
        <v>576</v>
      </c>
      <c r="B27" s="229" t="s">
        <v>569</v>
      </c>
    </row>
    <row r="28" spans="1:2">
      <c r="A28" s="228" t="s">
        <v>577</v>
      </c>
      <c r="B28" s="229" t="s">
        <v>569</v>
      </c>
    </row>
    <row r="29" spans="1:2">
      <c r="A29" s="228" t="s">
        <v>578</v>
      </c>
      <c r="B29" s="229" t="s">
        <v>569</v>
      </c>
    </row>
    <row r="30" spans="1:2">
      <c r="A30" s="228" t="s">
        <v>579</v>
      </c>
      <c r="B30" s="229" t="s">
        <v>569</v>
      </c>
    </row>
    <row r="31" spans="1:2">
      <c r="A31" s="228" t="s">
        <v>580</v>
      </c>
      <c r="B31" s="229" t="s">
        <v>569</v>
      </c>
    </row>
    <row r="32" spans="1:2">
      <c r="A32" s="228" t="s">
        <v>581</v>
      </c>
      <c r="B32" s="229" t="s">
        <v>569</v>
      </c>
    </row>
    <row r="33" spans="1:2">
      <c r="A33" s="228" t="s">
        <v>582</v>
      </c>
      <c r="B33" s="229" t="s">
        <v>569</v>
      </c>
    </row>
    <row r="34" spans="1:2">
      <c r="A34" s="228" t="s">
        <v>583</v>
      </c>
      <c r="B34" s="229" t="s">
        <v>569</v>
      </c>
    </row>
    <row r="35" spans="1:2">
      <c r="A35" s="228" t="s">
        <v>584</v>
      </c>
      <c r="B35" s="229" t="s">
        <v>569</v>
      </c>
    </row>
    <row r="36" spans="1:2">
      <c r="A36" s="228" t="s">
        <v>585</v>
      </c>
      <c r="B36" s="229" t="s">
        <v>569</v>
      </c>
    </row>
    <row r="37" spans="1:2">
      <c r="A37" s="228" t="s">
        <v>380</v>
      </c>
      <c r="B37" s="229" t="s">
        <v>569</v>
      </c>
    </row>
    <row r="38" spans="1:2">
      <c r="A38" s="228" t="s">
        <v>586</v>
      </c>
      <c r="B38" s="229" t="s">
        <v>587</v>
      </c>
    </row>
    <row r="39" spans="1:2">
      <c r="A39" s="228" t="s">
        <v>588</v>
      </c>
      <c r="B39" s="229" t="s">
        <v>589</v>
      </c>
    </row>
    <row r="40" spans="1:2">
      <c r="A40" s="228" t="s">
        <v>590</v>
      </c>
      <c r="B40" s="229" t="s">
        <v>589</v>
      </c>
    </row>
    <row r="41" spans="1:2">
      <c r="A41" s="228" t="s">
        <v>591</v>
      </c>
      <c r="B41" s="229" t="s">
        <v>589</v>
      </c>
    </row>
    <row r="42" spans="1:2">
      <c r="A42" s="228" t="s">
        <v>592</v>
      </c>
      <c r="B42" s="229" t="s">
        <v>589</v>
      </c>
    </row>
    <row r="43" spans="1:2">
      <c r="A43" s="228" t="s">
        <v>593</v>
      </c>
      <c r="B43" s="229" t="s">
        <v>589</v>
      </c>
    </row>
    <row r="44" spans="1:2">
      <c r="A44" s="228" t="s">
        <v>594</v>
      </c>
      <c r="B44" s="229" t="s">
        <v>589</v>
      </c>
    </row>
    <row r="45" spans="1:2">
      <c r="A45" s="228" t="s">
        <v>595</v>
      </c>
      <c r="B45" s="229" t="s">
        <v>589</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0B392-E18D-4A7C-B8F1-B68B7F764468}">
  <sheetPr>
    <tabColor theme="2" tint="-0.499984740745262"/>
  </sheetPr>
  <dimension ref="A1:L47"/>
  <sheetViews>
    <sheetView topLeftCell="A14" zoomScale="80" zoomScaleNormal="80" workbookViewId="0">
      <selection activeCell="F20" sqref="F20:F21"/>
    </sheetView>
  </sheetViews>
  <sheetFormatPr defaultRowHeight="14.5"/>
  <cols>
    <col min="1" max="1" width="33.7265625" style="231" customWidth="1"/>
    <col min="2" max="2" width="66" style="231" customWidth="1"/>
    <col min="3" max="3" width="21.26953125" customWidth="1"/>
    <col min="4" max="4" width="11.1796875" customWidth="1"/>
    <col min="5" max="5" width="23.7265625" bestFit="1" customWidth="1"/>
    <col min="6" max="6" width="44.453125" style="231" customWidth="1"/>
    <col min="7" max="7" width="13.1796875" customWidth="1"/>
    <col min="8" max="8" width="10.81640625" customWidth="1"/>
    <col min="9" max="9" width="13.26953125" customWidth="1"/>
    <col min="10" max="10" width="11.1796875" customWidth="1"/>
  </cols>
  <sheetData>
    <row r="1" spans="1:6" ht="29" hidden="1">
      <c r="A1" s="230" t="s">
        <v>596</v>
      </c>
    </row>
    <row r="2" spans="1:6" hidden="1">
      <c r="A2" s="230" t="s">
        <v>597</v>
      </c>
    </row>
    <row r="3" spans="1:6" ht="29" hidden="1">
      <c r="A3" s="230" t="s">
        <v>598</v>
      </c>
    </row>
    <row r="4" spans="1:6" hidden="1">
      <c r="A4" s="231" t="s">
        <v>599</v>
      </c>
    </row>
    <row r="5" spans="1:6" hidden="1">
      <c r="A5" s="231" t="s">
        <v>600</v>
      </c>
    </row>
    <row r="6" spans="1:6" hidden="1">
      <c r="A6" s="231" t="s">
        <v>601</v>
      </c>
    </row>
    <row r="7" spans="1:6" hidden="1">
      <c r="A7" s="231" t="s">
        <v>602</v>
      </c>
    </row>
    <row r="8" spans="1:6" hidden="1">
      <c r="A8" s="231" t="s">
        <v>603</v>
      </c>
    </row>
    <row r="9" spans="1:6" hidden="1">
      <c r="A9" s="231" t="s">
        <v>604</v>
      </c>
    </row>
    <row r="10" spans="1:6" hidden="1"/>
    <row r="11" spans="1:6" hidden="1">
      <c r="A11" s="232" t="s">
        <v>605</v>
      </c>
    </row>
    <row r="12" spans="1:6" hidden="1">
      <c r="A12" s="232" t="s">
        <v>606</v>
      </c>
    </row>
    <row r="13" spans="1:6" s="234" customFormat="1" hidden="1">
      <c r="A13" s="233" t="s">
        <v>607</v>
      </c>
      <c r="B13" s="233"/>
      <c r="F13" s="233"/>
    </row>
    <row r="14" spans="1:6">
      <c r="A14" s="232"/>
    </row>
    <row r="15" spans="1:6" s="237" customFormat="1">
      <c r="A15" s="235" t="s">
        <v>608</v>
      </c>
      <c r="B15" s="533" t="s">
        <v>609</v>
      </c>
      <c r="C15" s="533"/>
      <c r="D15" s="533"/>
      <c r="E15" s="533"/>
      <c r="F15" s="236"/>
    </row>
    <row r="16" spans="1:6" s="237" customFormat="1" ht="16.5">
      <c r="A16" s="238" t="s">
        <v>610</v>
      </c>
      <c r="B16" s="239" t="s">
        <v>611</v>
      </c>
      <c r="C16" s="534" t="s">
        <v>612</v>
      </c>
      <c r="D16" s="535"/>
      <c r="E16" s="536"/>
      <c r="F16" s="236"/>
    </row>
    <row r="17" spans="1:12" s="237" customFormat="1" ht="33" customHeight="1">
      <c r="A17" s="238" t="s">
        <v>613</v>
      </c>
      <c r="B17" s="240" t="s">
        <v>614</v>
      </c>
      <c r="C17" s="537" t="s">
        <v>615</v>
      </c>
      <c r="D17" s="537"/>
      <c r="E17" s="537"/>
      <c r="F17" s="236"/>
    </row>
    <row r="18" spans="1:12">
      <c r="A18" s="241" t="s">
        <v>616</v>
      </c>
      <c r="B18" s="538">
        <v>45658</v>
      </c>
      <c r="C18" s="539"/>
      <c r="D18" s="540"/>
      <c r="E18" s="541"/>
      <c r="J18" s="231"/>
    </row>
    <row r="19" spans="1:12" ht="16.5">
      <c r="A19" s="242" t="s">
        <v>617</v>
      </c>
      <c r="B19" s="544" t="s">
        <v>618</v>
      </c>
      <c r="C19" s="545"/>
      <c r="D19" s="542"/>
      <c r="E19" s="543"/>
      <c r="G19" s="521" t="s">
        <v>619</v>
      </c>
      <c r="H19" s="521"/>
      <c r="I19" s="521"/>
      <c r="J19" s="521"/>
      <c r="K19" s="521"/>
      <c r="L19" s="521"/>
    </row>
    <row r="20" spans="1:12" ht="15.5">
      <c r="A20" s="522" t="s">
        <v>620</v>
      </c>
      <c r="B20" s="522" t="s">
        <v>621</v>
      </c>
      <c r="C20" s="524" t="s">
        <v>622</v>
      </c>
      <c r="D20" s="522" t="s">
        <v>623</v>
      </c>
      <c r="E20" s="526" t="s">
        <v>624</v>
      </c>
      <c r="F20" s="522" t="s">
        <v>625</v>
      </c>
      <c r="G20" s="528" t="s">
        <v>626</v>
      </c>
      <c r="H20" s="530" t="s">
        <v>627</v>
      </c>
      <c r="I20" s="531"/>
      <c r="J20" s="531"/>
      <c r="K20" s="531"/>
      <c r="L20" s="532" t="s">
        <v>628</v>
      </c>
    </row>
    <row r="21" spans="1:12" ht="134.15" customHeight="1">
      <c r="A21" s="523"/>
      <c r="B21" s="523"/>
      <c r="C21" s="525"/>
      <c r="D21" s="523"/>
      <c r="E21" s="527"/>
      <c r="F21" s="523"/>
      <c r="G21" s="529"/>
      <c r="H21" s="243" t="s">
        <v>629</v>
      </c>
      <c r="I21" s="244" t="s">
        <v>630</v>
      </c>
      <c r="J21" s="243" t="s">
        <v>631</v>
      </c>
      <c r="K21" s="245" t="s">
        <v>632</v>
      </c>
      <c r="L21" s="532"/>
    </row>
    <row r="22" spans="1:12" ht="43.5">
      <c r="A22" s="250" t="s">
        <v>633</v>
      </c>
      <c r="B22" s="251" t="s">
        <v>634</v>
      </c>
      <c r="C22" s="416">
        <f>24+28</f>
        <v>52</v>
      </c>
      <c r="D22" s="414">
        <f>100.944+117.768</f>
        <v>218.71199999999999</v>
      </c>
      <c r="E22" s="415" t="s">
        <v>635</v>
      </c>
      <c r="F22" s="251" t="s">
        <v>636</v>
      </c>
      <c r="G22" s="313"/>
      <c r="H22" s="313"/>
      <c r="I22" s="313"/>
      <c r="J22" s="313"/>
      <c r="K22" s="313"/>
      <c r="L22" s="313">
        <v>100</v>
      </c>
    </row>
    <row r="23" spans="1:12" ht="43.5">
      <c r="A23" s="250" t="s">
        <v>637</v>
      </c>
      <c r="B23" s="251" t="s">
        <v>638</v>
      </c>
      <c r="C23" s="416">
        <f>174+156</f>
        <v>330</v>
      </c>
      <c r="D23" s="414">
        <f>29.111+29.695</f>
        <v>58.805999999999997</v>
      </c>
      <c r="E23" s="415" t="s">
        <v>635</v>
      </c>
      <c r="F23" s="251" t="s">
        <v>636</v>
      </c>
      <c r="G23" s="313"/>
      <c r="H23" s="313"/>
      <c r="I23" s="313"/>
      <c r="J23" s="313"/>
      <c r="K23" s="313"/>
      <c r="L23" s="313">
        <v>100</v>
      </c>
    </row>
    <row r="24" spans="1:12" ht="58">
      <c r="A24" s="250" t="s">
        <v>637</v>
      </c>
      <c r="B24" s="251" t="s">
        <v>638</v>
      </c>
      <c r="C24" s="416">
        <f>10800+4958</f>
        <v>15758</v>
      </c>
      <c r="D24" s="414">
        <f>1209+2577.324</f>
        <v>3786.3240000000001</v>
      </c>
      <c r="E24" s="415" t="s">
        <v>635</v>
      </c>
      <c r="F24" s="251" t="s">
        <v>639</v>
      </c>
      <c r="G24" s="313"/>
      <c r="H24" s="313"/>
      <c r="I24" s="313"/>
      <c r="J24" s="313"/>
      <c r="K24" s="313"/>
      <c r="L24" s="313">
        <v>100</v>
      </c>
    </row>
    <row r="25" spans="1:12" ht="43.5">
      <c r="A25" s="250" t="s">
        <v>640</v>
      </c>
      <c r="B25" s="251" t="s">
        <v>641</v>
      </c>
      <c r="C25" s="416">
        <v>50</v>
      </c>
      <c r="D25" s="414">
        <v>17.213000000000001</v>
      </c>
      <c r="E25" s="415" t="s">
        <v>635</v>
      </c>
      <c r="F25" s="251" t="s">
        <v>636</v>
      </c>
      <c r="G25" s="313"/>
      <c r="H25" s="313"/>
      <c r="I25" s="313"/>
      <c r="J25" s="313"/>
      <c r="K25" s="313"/>
      <c r="L25" s="313">
        <v>100</v>
      </c>
    </row>
    <row r="26" spans="1:12" ht="58.5" customHeight="1">
      <c r="A26" s="250" t="s">
        <v>640</v>
      </c>
      <c r="B26" s="251" t="s">
        <v>641</v>
      </c>
      <c r="C26" s="416">
        <v>7</v>
      </c>
      <c r="D26" s="414">
        <v>0.34699999999999998</v>
      </c>
      <c r="E26" s="415" t="s">
        <v>635</v>
      </c>
      <c r="F26" s="251" t="s">
        <v>639</v>
      </c>
      <c r="G26" s="313"/>
      <c r="H26" s="313"/>
      <c r="I26" s="313"/>
      <c r="J26" s="313"/>
      <c r="K26" s="313"/>
      <c r="L26" s="313">
        <v>100</v>
      </c>
    </row>
    <row r="27" spans="1:12" ht="43.5">
      <c r="A27" s="250" t="s">
        <v>642</v>
      </c>
      <c r="B27" s="251" t="s">
        <v>643</v>
      </c>
      <c r="C27" s="416">
        <v>116</v>
      </c>
      <c r="D27" s="414">
        <v>19.213000000000001</v>
      </c>
      <c r="E27" s="415" t="s">
        <v>635</v>
      </c>
      <c r="F27" s="251" t="s">
        <v>636</v>
      </c>
      <c r="G27" s="313"/>
      <c r="H27" s="313"/>
      <c r="I27" s="313"/>
      <c r="J27" s="313"/>
      <c r="K27" s="313"/>
      <c r="L27" s="313">
        <v>100</v>
      </c>
    </row>
    <row r="28" spans="1:12" ht="58">
      <c r="A28" s="250" t="s">
        <v>642</v>
      </c>
      <c r="B28" s="251" t="s">
        <v>643</v>
      </c>
      <c r="C28" s="416">
        <v>17321</v>
      </c>
      <c r="D28" s="414">
        <v>1993.2150000000001</v>
      </c>
      <c r="E28" s="415" t="s">
        <v>635</v>
      </c>
      <c r="F28" s="251" t="s">
        <v>639</v>
      </c>
      <c r="G28" s="313"/>
      <c r="H28" s="313"/>
      <c r="I28" s="313"/>
      <c r="J28" s="313"/>
      <c r="K28" s="313"/>
      <c r="L28" s="313">
        <v>100</v>
      </c>
    </row>
    <row r="29" spans="1:12" ht="58">
      <c r="A29" s="250" t="s">
        <v>644</v>
      </c>
      <c r="B29" s="251" t="s">
        <v>645</v>
      </c>
      <c r="C29" s="416">
        <v>5900</v>
      </c>
      <c r="D29" s="414">
        <v>2377.395</v>
      </c>
      <c r="E29" s="415" t="s">
        <v>635</v>
      </c>
      <c r="F29" s="251" t="s">
        <v>636</v>
      </c>
      <c r="G29" s="313"/>
      <c r="H29" s="313"/>
      <c r="I29" s="313"/>
      <c r="J29" s="313"/>
      <c r="K29" s="313"/>
      <c r="L29" s="313">
        <v>100</v>
      </c>
    </row>
    <row r="30" spans="1:12" ht="58">
      <c r="A30" s="250" t="s">
        <v>644</v>
      </c>
      <c r="B30" s="251" t="s">
        <v>645</v>
      </c>
      <c r="C30" s="416">
        <v>31906</v>
      </c>
      <c r="D30" s="414">
        <v>7828.5209999999988</v>
      </c>
      <c r="E30" s="415" t="s">
        <v>635</v>
      </c>
      <c r="F30" s="251" t="s">
        <v>639</v>
      </c>
      <c r="G30" s="313"/>
      <c r="H30" s="313"/>
      <c r="I30" s="313"/>
      <c r="J30" s="313"/>
      <c r="K30" s="313"/>
      <c r="L30" s="313">
        <v>100</v>
      </c>
    </row>
    <row r="31" spans="1:12" ht="58">
      <c r="A31" s="250" t="s">
        <v>646</v>
      </c>
      <c r="B31" s="251" t="s">
        <v>647</v>
      </c>
      <c r="C31" s="416">
        <v>2883</v>
      </c>
      <c r="D31" s="414">
        <v>1364.4549999999999</v>
      </c>
      <c r="E31" s="415" t="s">
        <v>635</v>
      </c>
      <c r="F31" s="251" t="s">
        <v>636</v>
      </c>
      <c r="G31" s="313"/>
      <c r="H31" s="313"/>
      <c r="I31" s="313"/>
      <c r="J31" s="313"/>
      <c r="K31" s="313"/>
      <c r="L31" s="313">
        <v>100</v>
      </c>
    </row>
    <row r="32" spans="1:12" ht="58">
      <c r="A32" s="250" t="s">
        <v>646</v>
      </c>
      <c r="B32" s="251" t="s">
        <v>647</v>
      </c>
      <c r="C32" s="416">
        <v>1031</v>
      </c>
      <c r="D32" s="414">
        <v>854.33</v>
      </c>
      <c r="E32" s="415" t="s">
        <v>635</v>
      </c>
      <c r="F32" s="251" t="s">
        <v>639</v>
      </c>
      <c r="G32" s="313"/>
      <c r="H32" s="313"/>
      <c r="I32" s="313"/>
      <c r="J32" s="313"/>
      <c r="K32" s="313"/>
      <c r="L32" s="313">
        <v>100</v>
      </c>
    </row>
    <row r="33" spans="1:12" ht="58">
      <c r="A33" s="250" t="s">
        <v>648</v>
      </c>
      <c r="B33" s="251" t="s">
        <v>649</v>
      </c>
      <c r="C33" s="416">
        <v>28127</v>
      </c>
      <c r="D33" s="414">
        <v>32431.981999999996</v>
      </c>
      <c r="E33" s="415" t="s">
        <v>635</v>
      </c>
      <c r="F33" s="251" t="s">
        <v>636</v>
      </c>
      <c r="G33" s="313"/>
      <c r="H33" s="313"/>
      <c r="I33" s="313"/>
      <c r="J33" s="313"/>
      <c r="K33" s="313"/>
      <c r="L33" s="313">
        <v>100</v>
      </c>
    </row>
    <row r="34" spans="1:12" ht="58">
      <c r="A34" s="250" t="s">
        <v>648</v>
      </c>
      <c r="B34" s="251" t="s">
        <v>649</v>
      </c>
      <c r="C34" s="416">
        <v>4630</v>
      </c>
      <c r="D34" s="414">
        <v>6297.4720000000016</v>
      </c>
      <c r="E34" s="415" t="s">
        <v>635</v>
      </c>
      <c r="F34" s="251" t="s">
        <v>639</v>
      </c>
      <c r="G34" s="313"/>
      <c r="H34" s="313"/>
      <c r="I34" s="313"/>
      <c r="J34" s="313"/>
      <c r="K34" s="313"/>
      <c r="L34" s="313">
        <v>100</v>
      </c>
    </row>
    <row r="35" spans="1:12" ht="58">
      <c r="A35" s="250" t="s">
        <v>650</v>
      </c>
      <c r="B35" s="251" t="s">
        <v>651</v>
      </c>
      <c r="C35" s="416">
        <v>945</v>
      </c>
      <c r="D35" s="414">
        <v>444.91199999999992</v>
      </c>
      <c r="E35" s="415" t="s">
        <v>635</v>
      </c>
      <c r="F35" s="251" t="s">
        <v>636</v>
      </c>
      <c r="G35" s="313"/>
      <c r="H35" s="313"/>
      <c r="I35" s="313"/>
      <c r="J35" s="313"/>
      <c r="K35" s="313"/>
      <c r="L35" s="313">
        <v>100</v>
      </c>
    </row>
    <row r="36" spans="1:12" ht="58">
      <c r="A36" s="250" t="s">
        <v>650</v>
      </c>
      <c r="B36" s="251" t="s">
        <v>651</v>
      </c>
      <c r="C36" s="416">
        <v>964</v>
      </c>
      <c r="D36" s="414">
        <v>443.36</v>
      </c>
      <c r="E36" s="415" t="s">
        <v>635</v>
      </c>
      <c r="F36" s="251" t="s">
        <v>639</v>
      </c>
      <c r="G36" s="313"/>
      <c r="H36" s="313"/>
      <c r="I36" s="313"/>
      <c r="J36" s="313"/>
      <c r="K36" s="313"/>
      <c r="L36" s="313">
        <v>100</v>
      </c>
    </row>
    <row r="37" spans="1:12" ht="43.5">
      <c r="A37" s="250" t="s">
        <v>652</v>
      </c>
      <c r="B37" s="251" t="s">
        <v>653</v>
      </c>
      <c r="C37" s="416">
        <v>699</v>
      </c>
      <c r="D37" s="414">
        <v>48.029999999999994</v>
      </c>
      <c r="E37" s="415" t="s">
        <v>635</v>
      </c>
      <c r="F37" s="251" t="s">
        <v>636</v>
      </c>
      <c r="G37" s="313"/>
      <c r="H37" s="313"/>
      <c r="I37" s="313"/>
      <c r="J37" s="313"/>
      <c r="K37" s="313"/>
      <c r="L37" s="313">
        <v>100</v>
      </c>
    </row>
    <row r="38" spans="1:12" ht="58">
      <c r="A38" s="250" t="s">
        <v>652</v>
      </c>
      <c r="B38" s="251" t="s">
        <v>653</v>
      </c>
      <c r="C38" s="416">
        <v>281</v>
      </c>
      <c r="D38" s="414">
        <v>11.218999999999999</v>
      </c>
      <c r="E38" s="415" t="s">
        <v>635</v>
      </c>
      <c r="F38" s="251" t="s">
        <v>639</v>
      </c>
      <c r="G38" s="313"/>
      <c r="H38" s="313"/>
      <c r="I38" s="313"/>
      <c r="J38" s="313"/>
      <c r="K38" s="313"/>
      <c r="L38" s="313">
        <v>100</v>
      </c>
    </row>
    <row r="39" spans="1:12" ht="43.5">
      <c r="A39" s="250" t="s">
        <v>654</v>
      </c>
      <c r="B39" s="251" t="s">
        <v>655</v>
      </c>
      <c r="C39" s="416">
        <v>64</v>
      </c>
      <c r="D39" s="414">
        <v>35.015999999999998</v>
      </c>
      <c r="E39" s="415" t="s">
        <v>635</v>
      </c>
      <c r="F39" s="251" t="s">
        <v>636</v>
      </c>
      <c r="G39" s="313"/>
      <c r="H39" s="313"/>
      <c r="I39" s="313"/>
      <c r="J39" s="313"/>
      <c r="K39" s="313"/>
      <c r="L39" s="313">
        <v>100</v>
      </c>
    </row>
    <row r="40" spans="1:12" ht="58">
      <c r="A40" s="250" t="s">
        <v>656</v>
      </c>
      <c r="B40" s="251" t="s">
        <v>657</v>
      </c>
      <c r="C40" s="416">
        <v>716</v>
      </c>
      <c r="D40" s="414">
        <v>539.14800000000002</v>
      </c>
      <c r="E40" s="415" t="s">
        <v>635</v>
      </c>
      <c r="F40" s="251" t="s">
        <v>639</v>
      </c>
      <c r="G40" s="313"/>
      <c r="H40" s="313"/>
      <c r="I40" s="313"/>
      <c r="J40" s="313"/>
      <c r="K40" s="313"/>
      <c r="L40" s="313">
        <v>100</v>
      </c>
    </row>
    <row r="41" spans="1:12" ht="43.5">
      <c r="A41" s="250" t="s">
        <v>658</v>
      </c>
      <c r="B41" s="251" t="s">
        <v>659</v>
      </c>
      <c r="C41" s="416">
        <v>24</v>
      </c>
      <c r="D41" s="414">
        <v>785.48599999999988</v>
      </c>
      <c r="E41" s="415" t="s">
        <v>635</v>
      </c>
      <c r="F41" s="251" t="s">
        <v>636</v>
      </c>
      <c r="G41" s="313"/>
      <c r="H41" s="313"/>
      <c r="I41" s="313"/>
      <c r="J41" s="313"/>
      <c r="K41" s="313"/>
      <c r="L41" s="313">
        <v>100</v>
      </c>
    </row>
    <row r="42" spans="1:12" ht="58">
      <c r="A42" s="250" t="s">
        <v>658</v>
      </c>
      <c r="B42" s="251" t="s">
        <v>659</v>
      </c>
      <c r="C42" s="416">
        <v>748</v>
      </c>
      <c r="D42" s="414">
        <v>612.79999999999995</v>
      </c>
      <c r="E42" s="415" t="s">
        <v>635</v>
      </c>
      <c r="F42" s="251" t="s">
        <v>639</v>
      </c>
      <c r="G42" s="313"/>
      <c r="H42" s="313"/>
      <c r="I42" s="313"/>
      <c r="J42" s="313"/>
      <c r="K42" s="313"/>
      <c r="L42" s="313">
        <v>100</v>
      </c>
    </row>
    <row r="43" spans="1:12" ht="48.5">
      <c r="A43" s="253" t="s">
        <v>660</v>
      </c>
      <c r="B43" s="517" t="s">
        <v>661</v>
      </c>
      <c r="C43" s="518"/>
      <c r="D43" s="313"/>
      <c r="E43" s="313"/>
      <c r="F43" s="312"/>
      <c r="G43" s="313"/>
      <c r="H43" s="313"/>
      <c r="I43" s="313"/>
      <c r="J43" s="313"/>
      <c r="K43" s="313"/>
      <c r="L43" s="313"/>
    </row>
    <row r="44" spans="1:12" ht="48.5">
      <c r="A44" s="254" t="s">
        <v>662</v>
      </c>
      <c r="B44" s="519" t="s">
        <v>663</v>
      </c>
      <c r="C44" s="517"/>
      <c r="D44" s="313"/>
      <c r="E44" s="313"/>
      <c r="F44" s="312"/>
      <c r="G44" s="313"/>
      <c r="H44" s="313"/>
      <c r="I44" s="313"/>
      <c r="J44" s="313"/>
      <c r="K44" s="313"/>
      <c r="L44" s="313"/>
    </row>
    <row r="45" spans="1:12">
      <c r="A45" s="255"/>
      <c r="B45" s="256"/>
      <c r="C45" s="257"/>
    </row>
    <row r="46" spans="1:12" ht="305.14999999999998" hidden="1" customHeight="1">
      <c r="A46" s="520" t="s">
        <v>664</v>
      </c>
      <c r="B46" s="520"/>
      <c r="C46" s="520"/>
      <c r="D46" s="520"/>
      <c r="E46" s="520"/>
      <c r="F46" s="520"/>
    </row>
    <row r="47" spans="1:12">
      <c r="A47" s="520"/>
      <c r="B47" s="520"/>
      <c r="C47" s="520"/>
      <c r="D47" s="520"/>
      <c r="E47" s="520"/>
      <c r="F47" s="520"/>
    </row>
  </sheetData>
  <mergeCells count="20">
    <mergeCell ref="B15:E15"/>
    <mergeCell ref="C16:E16"/>
    <mergeCell ref="C17:E17"/>
    <mergeCell ref="B18:C18"/>
    <mergeCell ref="D18:E19"/>
    <mergeCell ref="B19:C19"/>
    <mergeCell ref="B43:C43"/>
    <mergeCell ref="B44:C44"/>
    <mergeCell ref="A46:F46"/>
    <mergeCell ref="A47:F47"/>
    <mergeCell ref="G19:L19"/>
    <mergeCell ref="A20:A21"/>
    <mergeCell ref="B20:B21"/>
    <mergeCell ref="C20:C21"/>
    <mergeCell ref="D20:D21"/>
    <mergeCell ref="E20:E21"/>
    <mergeCell ref="F20:F21"/>
    <mergeCell ref="G20:G21"/>
    <mergeCell ref="H20:K20"/>
    <mergeCell ref="L20:L21"/>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36821-FB3A-429C-97B3-6C92F83D3714}">
  <sheetPr>
    <tabColor theme="2" tint="-0.499984740745262"/>
  </sheetPr>
  <dimension ref="A1:M35"/>
  <sheetViews>
    <sheetView topLeftCell="A14" zoomScale="70" zoomScaleNormal="70" workbookViewId="0">
      <selection activeCell="B16" sqref="B16"/>
    </sheetView>
  </sheetViews>
  <sheetFormatPr defaultColWidth="8.81640625" defaultRowHeight="14.5"/>
  <cols>
    <col min="1" max="1" width="32.1796875" style="224" customWidth="1"/>
    <col min="2" max="2" width="71.81640625" style="259" customWidth="1"/>
    <col min="3" max="3" width="14.7265625" style="224" customWidth="1"/>
    <col min="4" max="4" width="13.26953125" style="224" customWidth="1"/>
    <col min="5" max="5" width="23.7265625" style="224" customWidth="1"/>
    <col min="6" max="6" width="29.453125" style="224" bestFit="1" customWidth="1"/>
    <col min="7" max="7" width="15" style="224" customWidth="1"/>
    <col min="8" max="8" width="12.81640625" style="224" customWidth="1"/>
    <col min="9" max="9" width="13.26953125" style="224" customWidth="1"/>
    <col min="10" max="10" width="20.1796875" style="224" bestFit="1" customWidth="1"/>
    <col min="11" max="16384" width="8.81640625" style="224"/>
  </cols>
  <sheetData>
    <row r="1" spans="1:5" ht="29" hidden="1">
      <c r="A1" s="258" t="s">
        <v>596</v>
      </c>
    </row>
    <row r="2" spans="1:5" hidden="1">
      <c r="A2" s="258" t="s">
        <v>597</v>
      </c>
    </row>
    <row r="3" spans="1:5" ht="29" hidden="1">
      <c r="A3" s="258" t="s">
        <v>598</v>
      </c>
    </row>
    <row r="4" spans="1:5" ht="58" hidden="1">
      <c r="A4" s="224" t="s">
        <v>599</v>
      </c>
    </row>
    <row r="5" spans="1:5" ht="58" hidden="1">
      <c r="A5" s="224" t="s">
        <v>600</v>
      </c>
    </row>
    <row r="6" spans="1:5" ht="43.5" hidden="1">
      <c r="A6" s="224" t="s">
        <v>601</v>
      </c>
    </row>
    <row r="7" spans="1:5" ht="58" hidden="1">
      <c r="A7" s="224" t="s">
        <v>602</v>
      </c>
    </row>
    <row r="8" spans="1:5" ht="43.5" hidden="1">
      <c r="A8" s="224" t="s">
        <v>603</v>
      </c>
    </row>
    <row r="9" spans="1:5" ht="43.5" hidden="1">
      <c r="A9" s="224" t="s">
        <v>604</v>
      </c>
    </row>
    <row r="10" spans="1:5" hidden="1"/>
    <row r="11" spans="1:5" hidden="1">
      <c r="A11" s="258" t="s">
        <v>605</v>
      </c>
    </row>
    <row r="12" spans="1:5" ht="43.5" hidden="1">
      <c r="A12" s="258" t="s">
        <v>606</v>
      </c>
    </row>
    <row r="13" spans="1:5" s="260" customFormat="1" ht="72.5" hidden="1">
      <c r="A13" s="260" t="s">
        <v>607</v>
      </c>
      <c r="B13" s="261"/>
    </row>
    <row r="14" spans="1:5">
      <c r="A14" s="258"/>
    </row>
    <row r="15" spans="1:5" s="263" customFormat="1" ht="16.5">
      <c r="A15" s="262" t="s">
        <v>665</v>
      </c>
      <c r="B15" s="556" t="s">
        <v>666</v>
      </c>
      <c r="C15" s="556"/>
      <c r="D15" s="556"/>
      <c r="E15" s="556"/>
    </row>
    <row r="16" spans="1:5" s="263" customFormat="1" ht="21" customHeight="1">
      <c r="A16" s="264" t="s">
        <v>610</v>
      </c>
      <c r="B16" s="421" t="s">
        <v>667</v>
      </c>
      <c r="C16" s="557" t="s">
        <v>612</v>
      </c>
      <c r="D16" s="558"/>
      <c r="E16" s="559"/>
    </row>
    <row r="17" spans="1:13" s="263" customFormat="1" ht="33" customHeight="1">
      <c r="A17" s="264" t="s">
        <v>613</v>
      </c>
      <c r="B17" s="265" t="s">
        <v>668</v>
      </c>
      <c r="C17" s="537" t="s">
        <v>615</v>
      </c>
      <c r="D17" s="537"/>
      <c r="E17" s="537"/>
    </row>
    <row r="18" spans="1:13">
      <c r="A18" s="266" t="s">
        <v>616</v>
      </c>
      <c r="B18" s="560">
        <v>45658</v>
      </c>
      <c r="C18" s="561"/>
      <c r="D18" s="562"/>
      <c r="E18" s="563"/>
    </row>
    <row r="19" spans="1:13">
      <c r="A19" s="267" t="s">
        <v>617</v>
      </c>
      <c r="B19" s="566" t="s">
        <v>618</v>
      </c>
      <c r="C19" s="567"/>
      <c r="D19" s="564"/>
      <c r="E19" s="565"/>
      <c r="G19" s="547" t="s">
        <v>619</v>
      </c>
      <c r="H19" s="547"/>
      <c r="I19" s="547"/>
      <c r="J19" s="547"/>
      <c r="K19" s="547"/>
      <c r="L19" s="547"/>
    </row>
    <row r="20" spans="1:13" ht="15.5">
      <c r="A20" s="548" t="s">
        <v>620</v>
      </c>
      <c r="B20" s="549" t="s">
        <v>621</v>
      </c>
      <c r="C20" s="550" t="s">
        <v>669</v>
      </c>
      <c r="D20" s="550" t="s">
        <v>623</v>
      </c>
      <c r="E20" s="552" t="s">
        <v>624</v>
      </c>
      <c r="F20" s="548" t="s">
        <v>625</v>
      </c>
      <c r="G20" s="550" t="s">
        <v>626</v>
      </c>
      <c r="H20" s="554" t="s">
        <v>627</v>
      </c>
      <c r="I20" s="555"/>
      <c r="J20" s="555"/>
      <c r="K20" s="555"/>
      <c r="L20" s="548" t="s">
        <v>628</v>
      </c>
    </row>
    <row r="21" spans="1:13" ht="134.15" customHeight="1">
      <c r="A21" s="548"/>
      <c r="B21" s="549"/>
      <c r="C21" s="551"/>
      <c r="D21" s="551"/>
      <c r="E21" s="553"/>
      <c r="F21" s="548"/>
      <c r="G21" s="551"/>
      <c r="H21" s="244" t="s">
        <v>629</v>
      </c>
      <c r="I21" s="244" t="s">
        <v>630</v>
      </c>
      <c r="J21" s="244" t="s">
        <v>631</v>
      </c>
      <c r="K21" s="268" t="s">
        <v>632</v>
      </c>
      <c r="L21" s="548"/>
    </row>
    <row r="22" spans="1:13" ht="58.5" customHeight="1">
      <c r="A22" s="269" t="s">
        <v>633</v>
      </c>
      <c r="B22" s="466" t="s">
        <v>670</v>
      </c>
      <c r="C22" s="270">
        <v>7</v>
      </c>
      <c r="D22" s="271">
        <v>40</v>
      </c>
      <c r="E22" s="272" t="s">
        <v>671</v>
      </c>
      <c r="F22" s="270" t="s">
        <v>636</v>
      </c>
      <c r="G22" s="273"/>
      <c r="H22" s="273"/>
      <c r="I22" s="273"/>
      <c r="J22" s="273"/>
      <c r="K22" s="273"/>
      <c r="L22" s="273">
        <v>1</v>
      </c>
    </row>
    <row r="23" spans="1:13" ht="58.5" customHeight="1">
      <c r="A23" s="269" t="s">
        <v>644</v>
      </c>
      <c r="B23" s="466" t="s">
        <v>672</v>
      </c>
      <c r="C23" s="270">
        <v>138</v>
      </c>
      <c r="D23" s="271">
        <v>1935</v>
      </c>
      <c r="E23" s="272" t="s">
        <v>671</v>
      </c>
      <c r="F23" s="270" t="s">
        <v>636</v>
      </c>
      <c r="G23" s="273"/>
      <c r="H23" s="273"/>
      <c r="I23" s="273"/>
      <c r="J23" s="273"/>
      <c r="K23" s="273"/>
      <c r="L23" s="273">
        <v>1</v>
      </c>
    </row>
    <row r="24" spans="1:13" ht="58.5" customHeight="1">
      <c r="A24" s="269" t="s">
        <v>648</v>
      </c>
      <c r="B24" s="466" t="s">
        <v>673</v>
      </c>
      <c r="C24" s="270">
        <v>451</v>
      </c>
      <c r="D24" s="271">
        <v>16954</v>
      </c>
      <c r="E24" s="272" t="s">
        <v>671</v>
      </c>
      <c r="F24" s="270" t="s">
        <v>636</v>
      </c>
      <c r="G24" s="273"/>
      <c r="H24" s="273"/>
      <c r="I24" s="273"/>
      <c r="J24" s="273"/>
      <c r="K24" s="273"/>
      <c r="L24" s="273">
        <v>1</v>
      </c>
    </row>
    <row r="25" spans="1:13" ht="58.5" customHeight="1">
      <c r="A25" s="269" t="s">
        <v>674</v>
      </c>
      <c r="B25" s="466" t="s">
        <v>675</v>
      </c>
      <c r="C25" s="270">
        <v>21</v>
      </c>
      <c r="D25" s="271">
        <v>2688</v>
      </c>
      <c r="E25" s="272" t="s">
        <v>671</v>
      </c>
      <c r="F25" s="270" t="s">
        <v>636</v>
      </c>
      <c r="G25" s="273"/>
      <c r="H25" s="273"/>
      <c r="I25" s="273"/>
      <c r="J25" s="273"/>
      <c r="K25" s="273"/>
      <c r="L25" s="273">
        <v>1</v>
      </c>
    </row>
    <row r="26" spans="1:13" ht="58.5" hidden="1" customHeight="1">
      <c r="A26" s="274"/>
      <c r="B26" s="275"/>
      <c r="C26" s="270"/>
      <c r="D26" s="271"/>
      <c r="E26" s="272"/>
      <c r="F26" s="270"/>
      <c r="G26" s="273"/>
      <c r="H26" s="273"/>
      <c r="I26" s="273"/>
      <c r="J26" s="273"/>
      <c r="K26" s="273"/>
      <c r="L26" s="273"/>
    </row>
    <row r="27" spans="1:13" ht="58.5" hidden="1" customHeight="1">
      <c r="A27" s="274"/>
      <c r="B27" s="275"/>
      <c r="C27" s="270"/>
      <c r="D27" s="271"/>
      <c r="E27" s="272"/>
      <c r="F27" s="270"/>
      <c r="G27" s="273"/>
      <c r="H27" s="273"/>
      <c r="I27" s="273"/>
      <c r="J27" s="273"/>
      <c r="K27" s="273"/>
      <c r="L27" s="273"/>
    </row>
    <row r="28" spans="1:13" ht="58.5" hidden="1" customHeight="1">
      <c r="A28" s="274"/>
      <c r="B28" s="275"/>
      <c r="C28" s="270"/>
      <c r="D28" s="271"/>
      <c r="E28" s="272"/>
      <c r="F28" s="270"/>
      <c r="G28" s="273"/>
      <c r="H28" s="273"/>
      <c r="I28" s="273"/>
      <c r="J28" s="273"/>
      <c r="K28" s="273"/>
      <c r="L28" s="273"/>
    </row>
    <row r="29" spans="1:13" ht="58.5" hidden="1" customHeight="1">
      <c r="A29" s="274"/>
      <c r="B29" s="275"/>
      <c r="C29" s="270"/>
      <c r="D29" s="271"/>
      <c r="E29" s="272"/>
      <c r="F29" s="270"/>
      <c r="G29" s="273"/>
      <c r="H29" s="273"/>
      <c r="I29" s="273"/>
      <c r="J29" s="273"/>
      <c r="K29" s="273"/>
      <c r="L29" s="273"/>
    </row>
    <row r="30" spans="1:13" ht="58.5" hidden="1" customHeight="1">
      <c r="A30" s="274"/>
      <c r="B30" s="275"/>
      <c r="C30" s="270"/>
      <c r="D30" s="271"/>
      <c r="E30" s="272"/>
      <c r="F30" s="270"/>
      <c r="G30" s="273"/>
      <c r="H30" s="273"/>
      <c r="I30" s="273"/>
      <c r="J30" s="273"/>
      <c r="K30" s="273"/>
      <c r="L30" s="273"/>
    </row>
    <row r="31" spans="1:13" ht="15.65" customHeight="1">
      <c r="A31" s="276" t="s">
        <v>660</v>
      </c>
      <c r="B31" s="517" t="s">
        <v>661</v>
      </c>
      <c r="C31" s="546"/>
      <c r="D31" s="247"/>
      <c r="E31" s="247"/>
      <c r="F31" s="247"/>
      <c r="G31" s="247"/>
      <c r="H31" s="247"/>
      <c r="I31" s="247"/>
      <c r="J31" s="247"/>
      <c r="K31" s="247"/>
      <c r="L31" s="247"/>
      <c r="M31"/>
    </row>
    <row r="32" spans="1:13" ht="15.65" customHeight="1">
      <c r="A32" s="277" t="s">
        <v>662</v>
      </c>
      <c r="B32" s="519" t="s">
        <v>663</v>
      </c>
      <c r="C32" s="519"/>
      <c r="D32" s="247"/>
      <c r="E32" s="247"/>
      <c r="F32" s="247"/>
      <c r="G32" s="247"/>
      <c r="H32" s="247"/>
      <c r="I32" s="247"/>
      <c r="J32" s="247"/>
      <c r="K32" s="247"/>
      <c r="L32" s="247"/>
      <c r="M32"/>
    </row>
    <row r="33" spans="1:6">
      <c r="A33" s="278"/>
      <c r="B33" s="279"/>
      <c r="C33" s="280"/>
    </row>
    <row r="34" spans="1:6" ht="305.14999999999998" hidden="1" customHeight="1">
      <c r="A34" s="520" t="s">
        <v>676</v>
      </c>
      <c r="B34" s="520"/>
      <c r="C34" s="520"/>
      <c r="D34" s="520"/>
      <c r="E34" s="520"/>
      <c r="F34" s="520"/>
    </row>
    <row r="35" spans="1:6">
      <c r="A35" s="520"/>
      <c r="B35" s="520"/>
      <c r="C35" s="520"/>
      <c r="D35" s="520"/>
      <c r="E35" s="520"/>
      <c r="F35" s="520"/>
    </row>
  </sheetData>
  <mergeCells count="20">
    <mergeCell ref="B15:E15"/>
    <mergeCell ref="C16:E16"/>
    <mergeCell ref="C17:E17"/>
    <mergeCell ref="B18:C18"/>
    <mergeCell ref="D18:E19"/>
    <mergeCell ref="B19:C19"/>
    <mergeCell ref="B31:C31"/>
    <mergeCell ref="B32:C32"/>
    <mergeCell ref="A34:F34"/>
    <mergeCell ref="A35:F35"/>
    <mergeCell ref="G19:L19"/>
    <mergeCell ref="A20:A21"/>
    <mergeCell ref="B20:B21"/>
    <mergeCell ref="C20:C21"/>
    <mergeCell ref="D20:D21"/>
    <mergeCell ref="E20:E21"/>
    <mergeCell ref="F20:F21"/>
    <mergeCell ref="G20:G21"/>
    <mergeCell ref="H20:K20"/>
    <mergeCell ref="L20:L21"/>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280CA-CB2A-4CA2-8A09-6F148D35B54B}">
  <sheetPr>
    <tabColor theme="2" tint="-0.499984740745262"/>
  </sheetPr>
  <dimension ref="A1:L44"/>
  <sheetViews>
    <sheetView topLeftCell="A14" zoomScale="70" zoomScaleNormal="70" workbookViewId="0">
      <selection activeCell="F14" sqref="F14"/>
    </sheetView>
  </sheetViews>
  <sheetFormatPr defaultRowHeight="14.5"/>
  <cols>
    <col min="1" max="1" width="24.81640625" customWidth="1"/>
    <col min="2" max="2" width="45.1796875" customWidth="1"/>
    <col min="3" max="3" width="21.26953125" customWidth="1"/>
    <col min="4" max="4" width="11.1796875" customWidth="1"/>
    <col min="5" max="5" width="27.26953125" customWidth="1"/>
    <col min="6" max="6" width="42.7265625" customWidth="1"/>
    <col min="7" max="7" width="14.81640625" customWidth="1"/>
    <col min="8" max="8" width="11.54296875" customWidth="1"/>
    <col min="9" max="9" width="13.26953125" customWidth="1"/>
    <col min="10" max="10" width="12.453125" customWidth="1"/>
  </cols>
  <sheetData>
    <row r="1" spans="1:6" ht="29" hidden="1">
      <c r="A1" s="258" t="s">
        <v>596</v>
      </c>
    </row>
    <row r="2" spans="1:6" hidden="1">
      <c r="A2" s="258" t="s">
        <v>597</v>
      </c>
    </row>
    <row r="3" spans="1:6" ht="43.5" hidden="1">
      <c r="A3" s="258" t="s">
        <v>598</v>
      </c>
    </row>
    <row r="4" spans="1:6" hidden="1">
      <c r="A4" t="s">
        <v>599</v>
      </c>
    </row>
    <row r="5" spans="1:6" hidden="1">
      <c r="A5" t="s">
        <v>600</v>
      </c>
    </row>
    <row r="6" spans="1:6" hidden="1">
      <c r="A6" t="s">
        <v>601</v>
      </c>
    </row>
    <row r="7" spans="1:6" hidden="1">
      <c r="A7" t="s">
        <v>602</v>
      </c>
    </row>
    <row r="8" spans="1:6" hidden="1">
      <c r="A8" t="s">
        <v>603</v>
      </c>
    </row>
    <row r="9" spans="1:6" hidden="1">
      <c r="A9" t="s">
        <v>604</v>
      </c>
    </row>
    <row r="10" spans="1:6" hidden="1"/>
    <row r="11" spans="1:6" hidden="1">
      <c r="A11" s="226" t="s">
        <v>605</v>
      </c>
    </row>
    <row r="12" spans="1:6" hidden="1">
      <c r="A12" s="226" t="s">
        <v>606</v>
      </c>
    </row>
    <row r="13" spans="1:6" s="234" customFormat="1" hidden="1">
      <c r="A13" s="234" t="s">
        <v>607</v>
      </c>
    </row>
    <row r="14" spans="1:6">
      <c r="A14" s="226"/>
    </row>
    <row r="15" spans="1:6" s="237" customFormat="1" ht="16.5">
      <c r="A15" s="281" t="s">
        <v>665</v>
      </c>
      <c r="B15" s="533" t="s">
        <v>677</v>
      </c>
      <c r="C15" s="533"/>
      <c r="D15" s="533"/>
      <c r="E15" s="533"/>
      <c r="F15" s="236"/>
    </row>
    <row r="16" spans="1:6" s="237" customFormat="1" ht="16.5">
      <c r="A16" s="282" t="s">
        <v>610</v>
      </c>
      <c r="B16" s="283" t="s">
        <v>678</v>
      </c>
      <c r="C16" s="534" t="s">
        <v>679</v>
      </c>
      <c r="D16" s="535"/>
      <c r="E16" s="536"/>
      <c r="F16" s="236"/>
    </row>
    <row r="17" spans="1:12" s="237" customFormat="1" ht="33" customHeight="1">
      <c r="A17" s="282" t="s">
        <v>613</v>
      </c>
      <c r="B17" s="284" t="s">
        <v>614</v>
      </c>
      <c r="C17" s="537" t="s">
        <v>680</v>
      </c>
      <c r="D17" s="537"/>
      <c r="E17" s="537"/>
      <c r="F17" s="236"/>
    </row>
    <row r="18" spans="1:12">
      <c r="A18" s="285" t="s">
        <v>616</v>
      </c>
      <c r="B18" s="569" t="s">
        <v>681</v>
      </c>
      <c r="C18" s="539"/>
      <c r="D18" s="540"/>
      <c r="E18" s="541"/>
      <c r="J18" s="231"/>
    </row>
    <row r="19" spans="1:12" ht="16.5">
      <c r="A19" s="286" t="s">
        <v>617</v>
      </c>
      <c r="B19" s="544" t="s">
        <v>618</v>
      </c>
      <c r="C19" s="545"/>
      <c r="D19" s="542"/>
      <c r="E19" s="543"/>
      <c r="F19" s="247"/>
      <c r="G19" s="521" t="s">
        <v>619</v>
      </c>
      <c r="H19" s="521"/>
      <c r="I19" s="521"/>
      <c r="J19" s="521"/>
      <c r="K19" s="521"/>
      <c r="L19" s="521"/>
    </row>
    <row r="20" spans="1:12" ht="15.5">
      <c r="A20" s="550" t="s">
        <v>620</v>
      </c>
      <c r="B20" s="522" t="s">
        <v>621</v>
      </c>
      <c r="C20" s="524" t="s">
        <v>622</v>
      </c>
      <c r="D20" s="522" t="s">
        <v>623</v>
      </c>
      <c r="E20" s="526" t="s">
        <v>624</v>
      </c>
      <c r="F20" s="548" t="s">
        <v>625</v>
      </c>
      <c r="G20" s="532" t="s">
        <v>626</v>
      </c>
      <c r="H20" s="568" t="s">
        <v>627</v>
      </c>
      <c r="I20" s="568"/>
      <c r="J20" s="568"/>
      <c r="K20" s="568"/>
      <c r="L20" s="532" t="s">
        <v>628</v>
      </c>
    </row>
    <row r="21" spans="1:12" ht="133.5" customHeight="1">
      <c r="A21" s="551"/>
      <c r="B21" s="523"/>
      <c r="C21" s="525"/>
      <c r="D21" s="523"/>
      <c r="E21" s="527"/>
      <c r="F21" s="548"/>
      <c r="G21" s="532"/>
      <c r="H21" s="243" t="s">
        <v>629</v>
      </c>
      <c r="I21" s="244" t="s">
        <v>630</v>
      </c>
      <c r="J21" s="243" t="s">
        <v>631</v>
      </c>
      <c r="K21" s="287" t="s">
        <v>632</v>
      </c>
      <c r="L21" s="532"/>
    </row>
    <row r="22" spans="1:12" ht="58">
      <c r="A22" s="288">
        <v>2501</v>
      </c>
      <c r="B22" s="270" t="s">
        <v>682</v>
      </c>
      <c r="C22" s="247">
        <v>6077</v>
      </c>
      <c r="D22" s="289">
        <v>10247</v>
      </c>
      <c r="E22" s="248" t="s">
        <v>671</v>
      </c>
      <c r="F22" s="270" t="s">
        <v>636</v>
      </c>
      <c r="G22" s="247"/>
      <c r="H22" s="247"/>
      <c r="I22" s="247"/>
      <c r="J22" s="247"/>
      <c r="K22" s="247"/>
      <c r="L22" s="290">
        <v>1</v>
      </c>
    </row>
    <row r="23" spans="1:12" ht="72.5">
      <c r="A23" s="288">
        <v>3304</v>
      </c>
      <c r="B23" s="270" t="s">
        <v>683</v>
      </c>
      <c r="C23" s="247">
        <v>1922</v>
      </c>
      <c r="D23" s="289">
        <v>135</v>
      </c>
      <c r="E23" s="248" t="s">
        <v>671</v>
      </c>
      <c r="F23" s="270" t="s">
        <v>636</v>
      </c>
      <c r="G23" s="247"/>
      <c r="H23" s="247"/>
      <c r="I23" s="247"/>
      <c r="J23" s="247"/>
      <c r="K23" s="247"/>
      <c r="L23" s="290">
        <v>1</v>
      </c>
    </row>
    <row r="24" spans="1:12" ht="72.5">
      <c r="A24" s="288">
        <v>3304</v>
      </c>
      <c r="B24" s="270" t="s">
        <v>683</v>
      </c>
      <c r="C24" s="247">
        <v>2626</v>
      </c>
      <c r="D24" s="289">
        <v>1079.3440000000001</v>
      </c>
      <c r="E24" s="248" t="s">
        <v>671</v>
      </c>
      <c r="F24" s="270" t="s">
        <v>639</v>
      </c>
      <c r="G24" s="247"/>
      <c r="H24" s="247"/>
      <c r="I24" s="247"/>
      <c r="J24" s="247"/>
      <c r="K24" s="247"/>
      <c r="L24" s="290">
        <v>1</v>
      </c>
    </row>
    <row r="25" spans="1:12" ht="101.5">
      <c r="A25" s="288">
        <v>3307</v>
      </c>
      <c r="B25" s="270" t="s">
        <v>684</v>
      </c>
      <c r="C25" s="247">
        <v>20213</v>
      </c>
      <c r="D25" s="289">
        <v>3853</v>
      </c>
      <c r="E25" s="248" t="s">
        <v>671</v>
      </c>
      <c r="F25" s="270" t="s">
        <v>636</v>
      </c>
      <c r="G25" s="247"/>
      <c r="H25" s="247"/>
      <c r="I25" s="247"/>
      <c r="J25" s="247"/>
      <c r="K25" s="247"/>
      <c r="L25" s="290">
        <v>1</v>
      </c>
    </row>
    <row r="26" spans="1:12" ht="101.5">
      <c r="A26" s="288">
        <v>3307</v>
      </c>
      <c r="B26" s="270" t="s">
        <v>684</v>
      </c>
      <c r="C26" s="247">
        <v>93049</v>
      </c>
      <c r="D26" s="289">
        <v>29360.789999999943</v>
      </c>
      <c r="E26" s="248" t="s">
        <v>671</v>
      </c>
      <c r="F26" s="257" t="s">
        <v>639</v>
      </c>
      <c r="G26" s="247"/>
      <c r="H26" s="247"/>
      <c r="I26" s="247"/>
      <c r="J26" s="247"/>
      <c r="K26" s="247"/>
      <c r="L26" s="290">
        <v>1</v>
      </c>
    </row>
    <row r="27" spans="1:12" ht="130.5">
      <c r="A27" s="291">
        <v>3401</v>
      </c>
      <c r="B27" s="270" t="s">
        <v>685</v>
      </c>
      <c r="C27" s="247">
        <v>7184</v>
      </c>
      <c r="D27" s="289">
        <v>1657</v>
      </c>
      <c r="E27" s="419" t="s">
        <v>671</v>
      </c>
      <c r="F27" s="418" t="s">
        <v>636</v>
      </c>
      <c r="G27" s="252"/>
      <c r="H27" s="247"/>
      <c r="I27" s="247"/>
      <c r="J27" s="247"/>
      <c r="K27" s="247"/>
      <c r="L27" s="290">
        <v>1</v>
      </c>
    </row>
    <row r="28" spans="1:12" ht="130.5">
      <c r="A28" s="291">
        <v>3401</v>
      </c>
      <c r="B28" s="270" t="s">
        <v>685</v>
      </c>
      <c r="C28" s="247">
        <v>1272</v>
      </c>
      <c r="D28" s="289">
        <v>330.71999999999997</v>
      </c>
      <c r="E28" s="419" t="s">
        <v>671</v>
      </c>
      <c r="F28" s="418" t="s">
        <v>639</v>
      </c>
      <c r="G28" s="252"/>
      <c r="H28" s="247"/>
      <c r="I28" s="247"/>
      <c r="J28" s="247"/>
      <c r="K28" s="247"/>
      <c r="L28" s="290">
        <v>1</v>
      </c>
    </row>
    <row r="29" spans="1:12" ht="72.5">
      <c r="A29" s="291">
        <v>3402</v>
      </c>
      <c r="B29" s="270" t="s">
        <v>686</v>
      </c>
      <c r="C29" s="247">
        <v>36210</v>
      </c>
      <c r="D29" s="289">
        <v>46460</v>
      </c>
      <c r="E29" s="419" t="s">
        <v>671</v>
      </c>
      <c r="F29" s="418" t="s">
        <v>636</v>
      </c>
      <c r="G29" s="252"/>
      <c r="H29" s="247"/>
      <c r="I29" s="247"/>
      <c r="J29" s="247"/>
      <c r="K29" s="247"/>
      <c r="L29" s="290">
        <v>1</v>
      </c>
    </row>
    <row r="30" spans="1:12" ht="72.5">
      <c r="A30" s="291">
        <v>3402</v>
      </c>
      <c r="B30" s="270" t="s">
        <v>687</v>
      </c>
      <c r="C30" s="247">
        <v>45526</v>
      </c>
      <c r="D30" s="289">
        <v>39318.69400000001</v>
      </c>
      <c r="E30" s="419" t="s">
        <v>671</v>
      </c>
      <c r="F30" s="418" t="s">
        <v>639</v>
      </c>
      <c r="G30" s="252"/>
      <c r="H30" s="247"/>
      <c r="I30" s="247"/>
      <c r="J30" s="247"/>
      <c r="K30" s="247"/>
      <c r="L30" s="290">
        <v>1</v>
      </c>
    </row>
    <row r="31" spans="1:12" ht="116">
      <c r="A31" s="288">
        <v>3405</v>
      </c>
      <c r="B31" s="270" t="s">
        <v>688</v>
      </c>
      <c r="C31" s="247">
        <v>378</v>
      </c>
      <c r="D31" s="289">
        <v>90.72</v>
      </c>
      <c r="E31" s="419" t="s">
        <v>671</v>
      </c>
      <c r="F31" s="418" t="s">
        <v>639</v>
      </c>
      <c r="G31" s="252"/>
      <c r="H31" s="247"/>
      <c r="I31" s="247"/>
      <c r="J31" s="247"/>
      <c r="K31" s="247"/>
      <c r="L31" s="290">
        <v>1</v>
      </c>
    </row>
    <row r="32" spans="1:12" ht="43.5">
      <c r="A32" s="288">
        <v>3406</v>
      </c>
      <c r="B32" s="270" t="s">
        <v>689</v>
      </c>
      <c r="C32" s="247">
        <v>290</v>
      </c>
      <c r="D32" s="289">
        <v>918</v>
      </c>
      <c r="E32" s="419" t="s">
        <v>671</v>
      </c>
      <c r="F32" s="418" t="s">
        <v>636</v>
      </c>
      <c r="G32" s="252"/>
      <c r="H32" s="247"/>
      <c r="I32" s="247"/>
      <c r="J32" s="247"/>
      <c r="K32" s="247"/>
      <c r="L32" s="290">
        <v>1</v>
      </c>
    </row>
    <row r="33" spans="1:12" ht="58">
      <c r="A33" s="288">
        <v>3406</v>
      </c>
      <c r="B33" s="270" t="s">
        <v>689</v>
      </c>
      <c r="C33" s="247">
        <v>10560</v>
      </c>
      <c r="D33" s="289">
        <v>4942.08</v>
      </c>
      <c r="E33" s="419" t="s">
        <v>671</v>
      </c>
      <c r="F33" s="418" t="s">
        <v>639</v>
      </c>
      <c r="G33" s="252"/>
      <c r="H33" s="247"/>
      <c r="I33" s="247"/>
      <c r="J33" s="247"/>
      <c r="K33" s="247"/>
      <c r="L33" s="290">
        <v>1</v>
      </c>
    </row>
    <row r="34" spans="1:12" ht="58">
      <c r="A34" s="288">
        <v>3824</v>
      </c>
      <c r="B34" s="270" t="s">
        <v>690</v>
      </c>
      <c r="C34" s="247">
        <v>1552</v>
      </c>
      <c r="D34" s="289">
        <v>1312</v>
      </c>
      <c r="E34" s="419" t="s">
        <v>671</v>
      </c>
      <c r="F34" s="418" t="s">
        <v>636</v>
      </c>
      <c r="G34" s="252"/>
      <c r="H34" s="247"/>
      <c r="I34" s="247"/>
      <c r="J34" s="247"/>
      <c r="K34" s="247"/>
      <c r="L34" s="290">
        <v>1</v>
      </c>
    </row>
    <row r="35" spans="1:12" ht="58">
      <c r="A35" s="288">
        <v>3824</v>
      </c>
      <c r="B35" s="270" t="s">
        <v>690</v>
      </c>
      <c r="C35" s="247">
        <v>443</v>
      </c>
      <c r="D35" s="289">
        <v>455.50400000000002</v>
      </c>
      <c r="E35" s="419" t="s">
        <v>671</v>
      </c>
      <c r="F35" s="418" t="s">
        <v>639</v>
      </c>
      <c r="G35" s="252"/>
      <c r="H35" s="247"/>
      <c r="I35" s="247"/>
      <c r="J35" s="247"/>
      <c r="K35" s="247"/>
      <c r="L35" s="290">
        <v>1</v>
      </c>
    </row>
    <row r="36" spans="1:12" ht="58">
      <c r="A36" s="288">
        <v>4014</v>
      </c>
      <c r="B36" s="270" t="s">
        <v>691</v>
      </c>
      <c r="C36" s="247">
        <v>4365</v>
      </c>
      <c r="D36" s="289">
        <v>312</v>
      </c>
      <c r="E36" s="419" t="s">
        <v>671</v>
      </c>
      <c r="F36" s="418" t="s">
        <v>636</v>
      </c>
      <c r="G36" s="252"/>
      <c r="H36" s="247"/>
      <c r="I36" s="247"/>
      <c r="J36" s="247"/>
      <c r="K36" s="247"/>
      <c r="L36" s="290">
        <v>1</v>
      </c>
    </row>
    <row r="37" spans="1:12" ht="43.5">
      <c r="A37" s="288">
        <v>8509</v>
      </c>
      <c r="B37" s="270" t="s">
        <v>692</v>
      </c>
      <c r="C37" s="247">
        <v>36</v>
      </c>
      <c r="D37" s="289">
        <v>18</v>
      </c>
      <c r="E37" s="419" t="s">
        <v>671</v>
      </c>
      <c r="F37" s="418" t="s">
        <v>636</v>
      </c>
      <c r="G37" s="252"/>
      <c r="H37" s="247"/>
      <c r="I37" s="247"/>
      <c r="J37" s="247"/>
      <c r="K37" s="247"/>
      <c r="L37" s="290">
        <v>1</v>
      </c>
    </row>
    <row r="38" spans="1:12" ht="72.5">
      <c r="A38" s="288">
        <v>9019</v>
      </c>
      <c r="B38" s="270" t="s">
        <v>693</v>
      </c>
      <c r="C38" s="247">
        <v>666</v>
      </c>
      <c r="D38" s="289">
        <v>13</v>
      </c>
      <c r="E38" s="419" t="s">
        <v>671</v>
      </c>
      <c r="F38" s="418" t="s">
        <v>636</v>
      </c>
      <c r="G38" s="252"/>
      <c r="H38" s="247"/>
      <c r="I38" s="247"/>
      <c r="J38" s="247"/>
      <c r="K38" s="247"/>
      <c r="L38" s="290">
        <v>1</v>
      </c>
    </row>
    <row r="39" spans="1:12" ht="72.5">
      <c r="A39" s="288">
        <v>9019</v>
      </c>
      <c r="B39" s="270" t="s">
        <v>693</v>
      </c>
      <c r="C39" s="247">
        <v>3536</v>
      </c>
      <c r="D39" s="289">
        <v>126.91800000000001</v>
      </c>
      <c r="E39" s="419" t="s">
        <v>671</v>
      </c>
      <c r="F39" s="418" t="s">
        <v>639</v>
      </c>
      <c r="G39" s="252"/>
      <c r="H39" s="247"/>
      <c r="I39" s="247"/>
      <c r="J39" s="247"/>
      <c r="K39" s="247"/>
      <c r="L39" s="290">
        <v>1</v>
      </c>
    </row>
    <row r="40" spans="1:12" ht="65.25" customHeight="1">
      <c r="A40" s="292" t="s">
        <v>660</v>
      </c>
      <c r="B40" s="517" t="s">
        <v>661</v>
      </c>
      <c r="C40" s="546"/>
    </row>
    <row r="41" spans="1:12" ht="65.25" customHeight="1">
      <c r="A41" s="277" t="s">
        <v>662</v>
      </c>
      <c r="B41" s="519" t="s">
        <v>663</v>
      </c>
      <c r="C41" s="519"/>
    </row>
    <row r="42" spans="1:12">
      <c r="A42" s="293"/>
      <c r="B42" s="257"/>
      <c r="C42" s="257"/>
    </row>
    <row r="43" spans="1:12" ht="305.14999999999998" hidden="1" customHeight="1">
      <c r="A43" s="520" t="s">
        <v>664</v>
      </c>
      <c r="B43" s="520"/>
      <c r="C43" s="520"/>
      <c r="D43" s="520"/>
      <c r="E43" s="520"/>
      <c r="F43" s="520"/>
    </row>
    <row r="44" spans="1:12">
      <c r="A44" s="520"/>
      <c r="B44" s="520"/>
      <c r="C44" s="520"/>
      <c r="D44" s="520"/>
      <c r="E44" s="520"/>
      <c r="F44" s="520"/>
    </row>
  </sheetData>
  <mergeCells count="20">
    <mergeCell ref="B15:E15"/>
    <mergeCell ref="C16:E16"/>
    <mergeCell ref="C17:E17"/>
    <mergeCell ref="B18:C18"/>
    <mergeCell ref="D18:E19"/>
    <mergeCell ref="B19:C19"/>
    <mergeCell ref="B40:C40"/>
    <mergeCell ref="B41:C41"/>
    <mergeCell ref="A43:F43"/>
    <mergeCell ref="A44:F44"/>
    <mergeCell ref="G19:L19"/>
    <mergeCell ref="A20:A21"/>
    <mergeCell ref="B20:B21"/>
    <mergeCell ref="C20:C21"/>
    <mergeCell ref="D20:D21"/>
    <mergeCell ref="E20:E21"/>
    <mergeCell ref="F20:F21"/>
    <mergeCell ref="G20:G21"/>
    <mergeCell ref="H20:K20"/>
    <mergeCell ref="L20:L21"/>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3DEBC-97BE-4865-B989-E0BEC603FBC2}">
  <sheetPr>
    <tabColor theme="2" tint="-0.499984740745262"/>
  </sheetPr>
  <dimension ref="A1:L28"/>
  <sheetViews>
    <sheetView topLeftCell="A14" zoomScale="85" zoomScaleNormal="85" workbookViewId="0">
      <selection activeCell="C23" sqref="C23"/>
    </sheetView>
  </sheetViews>
  <sheetFormatPr defaultRowHeight="14.5"/>
  <cols>
    <col min="1" max="1" width="44.7265625" customWidth="1"/>
    <col min="2" max="2" width="61.1796875" bestFit="1" customWidth="1"/>
    <col min="3" max="3" width="21.26953125" customWidth="1"/>
    <col min="4" max="4" width="11.1796875" customWidth="1"/>
    <col min="5" max="5" width="23.7265625" bestFit="1" customWidth="1"/>
    <col min="6" max="6" width="29.453125" bestFit="1" customWidth="1"/>
    <col min="7" max="7" width="13.453125" customWidth="1"/>
    <col min="8" max="8" width="13.54296875" customWidth="1"/>
    <col min="9" max="10" width="13.26953125" customWidth="1"/>
  </cols>
  <sheetData>
    <row r="1" spans="1:6" ht="29" hidden="1">
      <c r="A1" s="258" t="s">
        <v>596</v>
      </c>
    </row>
    <row r="2" spans="1:6" hidden="1">
      <c r="A2" s="258" t="s">
        <v>597</v>
      </c>
    </row>
    <row r="3" spans="1:6" ht="29" hidden="1">
      <c r="A3" s="258" t="s">
        <v>598</v>
      </c>
    </row>
    <row r="4" spans="1:6" hidden="1">
      <c r="A4" t="s">
        <v>599</v>
      </c>
    </row>
    <row r="5" spans="1:6" hidden="1">
      <c r="A5" t="s">
        <v>600</v>
      </c>
    </row>
    <row r="6" spans="1:6" hidden="1">
      <c r="A6" t="s">
        <v>601</v>
      </c>
    </row>
    <row r="7" spans="1:6" hidden="1">
      <c r="A7" t="s">
        <v>602</v>
      </c>
    </row>
    <row r="8" spans="1:6" hidden="1">
      <c r="A8" t="s">
        <v>603</v>
      </c>
    </row>
    <row r="9" spans="1:6" hidden="1">
      <c r="A9" t="s">
        <v>604</v>
      </c>
    </row>
    <row r="10" spans="1:6" hidden="1"/>
    <row r="11" spans="1:6" hidden="1">
      <c r="A11" s="226" t="s">
        <v>605</v>
      </c>
    </row>
    <row r="12" spans="1:6" hidden="1">
      <c r="A12" s="226" t="s">
        <v>606</v>
      </c>
    </row>
    <row r="13" spans="1:6" s="234" customFormat="1" hidden="1">
      <c r="A13" s="234" t="s">
        <v>607</v>
      </c>
    </row>
    <row r="14" spans="1:6">
      <c r="A14" s="226"/>
    </row>
    <row r="15" spans="1:6" s="237" customFormat="1" ht="16.5">
      <c r="A15" s="281" t="s">
        <v>665</v>
      </c>
      <c r="B15" s="533" t="s">
        <v>694</v>
      </c>
      <c r="C15" s="533"/>
      <c r="D15" s="533"/>
      <c r="E15" s="533"/>
      <c r="F15" s="236"/>
    </row>
    <row r="16" spans="1:6" s="237" customFormat="1" ht="16.5">
      <c r="A16" s="282" t="s">
        <v>610</v>
      </c>
      <c r="B16" s="283" t="s">
        <v>695</v>
      </c>
      <c r="C16" s="534" t="s">
        <v>612</v>
      </c>
      <c r="D16" s="535"/>
      <c r="E16" s="536"/>
      <c r="F16" s="236"/>
    </row>
    <row r="17" spans="1:12" s="237" customFormat="1" ht="33" customHeight="1">
      <c r="A17" s="282" t="s">
        <v>613</v>
      </c>
      <c r="B17" s="284" t="s">
        <v>614</v>
      </c>
      <c r="C17" s="570" t="s">
        <v>615</v>
      </c>
      <c r="D17" s="571"/>
      <c r="E17" s="572"/>
      <c r="F17" s="236"/>
    </row>
    <row r="18" spans="1:12">
      <c r="A18" s="285" t="s">
        <v>616</v>
      </c>
      <c r="B18" s="560">
        <v>45658</v>
      </c>
      <c r="C18" s="561"/>
      <c r="D18" s="540"/>
      <c r="E18" s="541"/>
      <c r="J18" s="231"/>
    </row>
    <row r="19" spans="1:12" ht="16.5">
      <c r="A19" s="286" t="s">
        <v>617</v>
      </c>
      <c r="B19" s="566" t="s">
        <v>618</v>
      </c>
      <c r="C19" s="567"/>
      <c r="D19" s="542"/>
      <c r="E19" s="543"/>
      <c r="G19" s="521" t="s">
        <v>619</v>
      </c>
      <c r="H19" s="521"/>
      <c r="I19" s="521"/>
      <c r="J19" s="521"/>
      <c r="K19" s="521"/>
      <c r="L19" s="521"/>
    </row>
    <row r="20" spans="1:12" ht="15.5">
      <c r="A20" s="550" t="s">
        <v>620</v>
      </c>
      <c r="B20" s="522" t="s">
        <v>621</v>
      </c>
      <c r="C20" s="524" t="s">
        <v>622</v>
      </c>
      <c r="D20" s="522" t="s">
        <v>623</v>
      </c>
      <c r="E20" s="526" t="s">
        <v>624</v>
      </c>
      <c r="F20" s="550" t="s">
        <v>625</v>
      </c>
      <c r="G20" s="528" t="s">
        <v>626</v>
      </c>
      <c r="H20" s="530" t="s">
        <v>627</v>
      </c>
      <c r="I20" s="531"/>
      <c r="J20" s="531"/>
      <c r="K20" s="531"/>
      <c r="L20" s="532" t="s">
        <v>628</v>
      </c>
    </row>
    <row r="21" spans="1:12" ht="134.15" customHeight="1">
      <c r="A21" s="551"/>
      <c r="B21" s="523"/>
      <c r="C21" s="525"/>
      <c r="D21" s="523"/>
      <c r="E21" s="527"/>
      <c r="F21" s="551"/>
      <c r="G21" s="529"/>
      <c r="H21" s="243" t="s">
        <v>629</v>
      </c>
      <c r="I21" s="244" t="s">
        <v>630</v>
      </c>
      <c r="J21" s="243" t="s">
        <v>631</v>
      </c>
      <c r="K21" s="245" t="s">
        <v>632</v>
      </c>
      <c r="L21" s="532"/>
    </row>
    <row r="22" spans="1:12" s="231" customFormat="1" ht="58.5" customHeight="1">
      <c r="A22" s="246" t="s">
        <v>644</v>
      </c>
      <c r="B22" s="249" t="s">
        <v>645</v>
      </c>
      <c r="C22" s="246">
        <v>12</v>
      </c>
      <c r="D22" s="294">
        <v>0.34200000000000003</v>
      </c>
      <c r="E22" s="295" t="s">
        <v>671</v>
      </c>
      <c r="F22" s="249" t="s">
        <v>696</v>
      </c>
      <c r="G22" s="246"/>
      <c r="H22" s="246"/>
      <c r="I22" s="246"/>
      <c r="J22" s="246"/>
      <c r="K22" s="296"/>
      <c r="L22" s="296">
        <v>1</v>
      </c>
    </row>
    <row r="23" spans="1:12" s="231" customFormat="1" ht="58.5" customHeight="1">
      <c r="A23" s="246" t="s">
        <v>644</v>
      </c>
      <c r="B23" s="249" t="s">
        <v>645</v>
      </c>
      <c r="C23" s="246">
        <v>29</v>
      </c>
      <c r="D23" s="294">
        <v>1.7840000000000003</v>
      </c>
      <c r="E23" s="295" t="s">
        <v>671</v>
      </c>
      <c r="F23" s="249" t="s">
        <v>639</v>
      </c>
      <c r="G23" s="246"/>
      <c r="H23" s="246"/>
      <c r="I23" s="246"/>
      <c r="J23" s="246"/>
      <c r="K23" s="296"/>
      <c r="L23" s="296">
        <v>1</v>
      </c>
    </row>
    <row r="24" spans="1:12" ht="69.75" customHeight="1">
      <c r="A24" s="276" t="s">
        <v>660</v>
      </c>
      <c r="B24" s="517" t="s">
        <v>661</v>
      </c>
      <c r="C24" s="546"/>
    </row>
    <row r="25" spans="1:12" ht="33.75" customHeight="1">
      <c r="A25" s="277" t="s">
        <v>662</v>
      </c>
      <c r="B25" s="519" t="s">
        <v>663</v>
      </c>
      <c r="C25" s="519"/>
    </row>
    <row r="26" spans="1:12">
      <c r="A26" s="293"/>
      <c r="B26" s="257"/>
      <c r="C26" s="257"/>
    </row>
    <row r="27" spans="1:12" ht="305.14999999999998" hidden="1" customHeight="1">
      <c r="A27" s="520" t="s">
        <v>664</v>
      </c>
      <c r="B27" s="520"/>
      <c r="C27" s="520"/>
      <c r="D27" s="520"/>
      <c r="E27" s="520"/>
      <c r="F27" s="520"/>
    </row>
    <row r="28" spans="1:12">
      <c r="A28" s="520"/>
      <c r="B28" s="520"/>
      <c r="C28" s="520"/>
      <c r="D28" s="520"/>
      <c r="E28" s="520"/>
      <c r="F28" s="520"/>
    </row>
  </sheetData>
  <mergeCells count="20">
    <mergeCell ref="B15:E15"/>
    <mergeCell ref="C16:E16"/>
    <mergeCell ref="C17:E17"/>
    <mergeCell ref="B18:C18"/>
    <mergeCell ref="D18:E19"/>
    <mergeCell ref="B19:C19"/>
    <mergeCell ref="B24:C24"/>
    <mergeCell ref="B25:C25"/>
    <mergeCell ref="A27:F27"/>
    <mergeCell ref="A28:F28"/>
    <mergeCell ref="G19:L19"/>
    <mergeCell ref="A20:A21"/>
    <mergeCell ref="B20:B21"/>
    <mergeCell ref="C20:C21"/>
    <mergeCell ref="D20:D21"/>
    <mergeCell ref="E20:E21"/>
    <mergeCell ref="F20:F21"/>
    <mergeCell ref="G20:G21"/>
    <mergeCell ref="H20:K20"/>
    <mergeCell ref="L20:L21"/>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6E6F1-343A-4405-9FC8-AC60C126CA32}">
  <sheetPr>
    <tabColor theme="2" tint="-0.499984740745262"/>
  </sheetPr>
  <dimension ref="A1:L31"/>
  <sheetViews>
    <sheetView topLeftCell="A14" zoomScale="85" zoomScaleNormal="85" workbookViewId="0">
      <selection activeCell="A27" sqref="A27:XFD27"/>
    </sheetView>
  </sheetViews>
  <sheetFormatPr defaultRowHeight="14.5"/>
  <cols>
    <col min="1" max="1" width="34.54296875" customWidth="1"/>
    <col min="2" max="2" width="65.7265625" customWidth="1"/>
    <col min="3" max="3" width="21.26953125" customWidth="1"/>
    <col min="4" max="4" width="11.1796875" customWidth="1"/>
    <col min="5" max="5" width="23.7265625" bestFit="1" customWidth="1"/>
    <col min="6" max="6" width="29.453125" bestFit="1" customWidth="1"/>
    <col min="7" max="7" width="13.26953125" customWidth="1"/>
    <col min="8" max="8" width="12.54296875" customWidth="1"/>
    <col min="9" max="9" width="12.1796875" customWidth="1"/>
    <col min="10" max="10" width="11.81640625" customWidth="1"/>
  </cols>
  <sheetData>
    <row r="1" spans="1:6" ht="29" hidden="1">
      <c r="A1" s="258" t="s">
        <v>596</v>
      </c>
    </row>
    <row r="2" spans="1:6" hidden="1">
      <c r="A2" s="258" t="s">
        <v>597</v>
      </c>
    </row>
    <row r="3" spans="1:6" ht="29" hidden="1">
      <c r="A3" s="258" t="s">
        <v>598</v>
      </c>
    </row>
    <row r="4" spans="1:6" hidden="1">
      <c r="A4" t="s">
        <v>599</v>
      </c>
    </row>
    <row r="5" spans="1:6" hidden="1">
      <c r="A5" t="s">
        <v>600</v>
      </c>
    </row>
    <row r="6" spans="1:6" hidden="1">
      <c r="A6" t="s">
        <v>601</v>
      </c>
    </row>
    <row r="7" spans="1:6" hidden="1">
      <c r="A7" t="s">
        <v>602</v>
      </c>
    </row>
    <row r="8" spans="1:6" hidden="1">
      <c r="A8" t="s">
        <v>603</v>
      </c>
    </row>
    <row r="9" spans="1:6" hidden="1">
      <c r="A9" t="s">
        <v>604</v>
      </c>
    </row>
    <row r="10" spans="1:6" hidden="1"/>
    <row r="11" spans="1:6" hidden="1">
      <c r="A11" s="226" t="s">
        <v>605</v>
      </c>
    </row>
    <row r="12" spans="1:6" hidden="1">
      <c r="A12" s="226" t="s">
        <v>606</v>
      </c>
    </row>
    <row r="13" spans="1:6" s="234" customFormat="1" hidden="1">
      <c r="A13" s="234" t="s">
        <v>607</v>
      </c>
    </row>
    <row r="14" spans="1:6">
      <c r="A14" s="226"/>
    </row>
    <row r="15" spans="1:6" s="237" customFormat="1" ht="16.5">
      <c r="A15" s="281" t="s">
        <v>665</v>
      </c>
      <c r="B15" s="533" t="s">
        <v>697</v>
      </c>
      <c r="C15" s="533"/>
      <c r="D15" s="533"/>
      <c r="E15" s="533"/>
      <c r="F15" s="236"/>
    </row>
    <row r="16" spans="1:6" s="237" customFormat="1" ht="16.5">
      <c r="A16" s="282" t="s">
        <v>610</v>
      </c>
      <c r="B16" s="283" t="s">
        <v>698</v>
      </c>
      <c r="C16" s="534" t="s">
        <v>612</v>
      </c>
      <c r="D16" s="535"/>
      <c r="E16" s="536"/>
      <c r="F16" s="236"/>
    </row>
    <row r="17" spans="1:12" s="237" customFormat="1" ht="33" customHeight="1">
      <c r="A17" s="282" t="s">
        <v>613</v>
      </c>
      <c r="B17" s="284" t="s">
        <v>614</v>
      </c>
      <c r="C17" s="537" t="s">
        <v>615</v>
      </c>
      <c r="D17" s="537"/>
      <c r="E17" s="537"/>
      <c r="F17" s="236"/>
    </row>
    <row r="18" spans="1:12">
      <c r="A18" s="285" t="s">
        <v>616</v>
      </c>
      <c r="B18" s="560">
        <v>45658</v>
      </c>
      <c r="C18" s="561"/>
      <c r="D18" s="540"/>
      <c r="E18" s="541"/>
      <c r="J18" s="231"/>
    </row>
    <row r="19" spans="1:12" ht="16.5">
      <c r="A19" s="286" t="s">
        <v>617</v>
      </c>
      <c r="B19" s="566" t="s">
        <v>618</v>
      </c>
      <c r="C19" s="567"/>
      <c r="D19" s="542"/>
      <c r="E19" s="543"/>
      <c r="G19" s="521" t="s">
        <v>619</v>
      </c>
      <c r="H19" s="521"/>
      <c r="I19" s="521"/>
      <c r="J19" s="521"/>
      <c r="K19" s="521"/>
      <c r="L19" s="521"/>
    </row>
    <row r="20" spans="1:12" ht="15.5">
      <c r="A20" s="550" t="s">
        <v>620</v>
      </c>
      <c r="B20" s="522" t="s">
        <v>621</v>
      </c>
      <c r="C20" s="524" t="s">
        <v>622</v>
      </c>
      <c r="D20" s="522" t="s">
        <v>623</v>
      </c>
      <c r="E20" s="526" t="s">
        <v>699</v>
      </c>
      <c r="F20" s="550" t="s">
        <v>625</v>
      </c>
      <c r="G20" s="528" t="s">
        <v>626</v>
      </c>
      <c r="H20" s="530" t="s">
        <v>627</v>
      </c>
      <c r="I20" s="531"/>
      <c r="J20" s="531"/>
      <c r="K20" s="531"/>
      <c r="L20" s="532" t="s">
        <v>628</v>
      </c>
    </row>
    <row r="21" spans="1:12" ht="134.15" customHeight="1">
      <c r="A21" s="551"/>
      <c r="B21" s="523"/>
      <c r="C21" s="525"/>
      <c r="D21" s="523"/>
      <c r="E21" s="527"/>
      <c r="F21" s="551"/>
      <c r="G21" s="529"/>
      <c r="H21" s="243" t="s">
        <v>629</v>
      </c>
      <c r="I21" s="244" t="s">
        <v>630</v>
      </c>
      <c r="J21" s="243" t="s">
        <v>631</v>
      </c>
      <c r="K21" s="245" t="s">
        <v>632</v>
      </c>
      <c r="L21" s="532"/>
    </row>
    <row r="22" spans="1:12" s="231" customFormat="1" ht="58.5" customHeight="1">
      <c r="A22" s="246" t="s">
        <v>633</v>
      </c>
      <c r="B22" s="297" t="s">
        <v>634</v>
      </c>
      <c r="C22" s="298">
        <v>1424</v>
      </c>
      <c r="D22" s="299">
        <v>1800.4399999999998</v>
      </c>
      <c r="E22" s="295" t="s">
        <v>671</v>
      </c>
      <c r="F22" s="249" t="s">
        <v>696</v>
      </c>
      <c r="G22" s="246"/>
      <c r="H22" s="246"/>
      <c r="I22" s="246"/>
      <c r="J22" s="246"/>
      <c r="K22" s="300"/>
      <c r="L22" s="300">
        <v>1</v>
      </c>
    </row>
    <row r="23" spans="1:12" s="231" customFormat="1" ht="58.5" customHeight="1">
      <c r="A23" s="246" t="s">
        <v>644</v>
      </c>
      <c r="B23" s="297" t="s">
        <v>645</v>
      </c>
      <c r="C23" s="298">
        <v>230</v>
      </c>
      <c r="D23" s="299">
        <v>75.246000000000009</v>
      </c>
      <c r="E23" s="295" t="s">
        <v>671</v>
      </c>
      <c r="F23" s="249" t="s">
        <v>696</v>
      </c>
      <c r="G23" s="246"/>
      <c r="H23" s="246"/>
      <c r="I23" s="246"/>
      <c r="J23" s="246"/>
      <c r="K23" s="300"/>
      <c r="L23" s="300">
        <v>1</v>
      </c>
    </row>
    <row r="24" spans="1:12" s="231" customFormat="1" ht="58.5" customHeight="1">
      <c r="A24" s="246" t="s">
        <v>644</v>
      </c>
      <c r="B24" s="297" t="s">
        <v>645</v>
      </c>
      <c r="C24" s="298">
        <v>24774</v>
      </c>
      <c r="D24" s="299">
        <v>6724.49</v>
      </c>
      <c r="E24" s="295" t="s">
        <v>671</v>
      </c>
      <c r="F24" s="249" t="s">
        <v>639</v>
      </c>
      <c r="G24" s="246"/>
      <c r="H24" s="246"/>
      <c r="I24" s="246"/>
      <c r="J24" s="246"/>
      <c r="K24" s="300"/>
      <c r="L24" s="300">
        <v>1</v>
      </c>
    </row>
    <row r="25" spans="1:12" s="231" customFormat="1" ht="58.5" customHeight="1">
      <c r="A25" s="246" t="s">
        <v>648</v>
      </c>
      <c r="B25" s="297" t="s">
        <v>649</v>
      </c>
      <c r="C25" s="298">
        <v>3966</v>
      </c>
      <c r="D25" s="299">
        <v>4490.4730000000009</v>
      </c>
      <c r="E25" s="295" t="s">
        <v>671</v>
      </c>
      <c r="F25" s="249" t="s">
        <v>696</v>
      </c>
      <c r="G25" s="246"/>
      <c r="H25" s="246"/>
      <c r="I25" s="246"/>
      <c r="J25" s="246"/>
      <c r="K25" s="300"/>
      <c r="L25" s="300">
        <v>1</v>
      </c>
    </row>
    <row r="26" spans="1:12" s="231" customFormat="1" ht="58.5" customHeight="1">
      <c r="A26" s="246" t="s">
        <v>648</v>
      </c>
      <c r="B26" s="297" t="s">
        <v>649</v>
      </c>
      <c r="C26" s="298">
        <v>2898</v>
      </c>
      <c r="D26" s="299">
        <v>1466.027</v>
      </c>
      <c r="E26" s="295" t="s">
        <v>671</v>
      </c>
      <c r="F26" s="249" t="s">
        <v>639</v>
      </c>
      <c r="G26" s="246"/>
      <c r="H26" s="246"/>
      <c r="I26" s="246"/>
      <c r="J26" s="246"/>
      <c r="K26" s="300"/>
      <c r="L26" s="300">
        <v>1</v>
      </c>
    </row>
    <row r="27" spans="1:12" ht="51" customHeight="1">
      <c r="A27" s="276" t="s">
        <v>660</v>
      </c>
      <c r="B27" s="517" t="s">
        <v>661</v>
      </c>
      <c r="C27" s="546"/>
    </row>
    <row r="28" spans="1:12" ht="57.75" customHeight="1">
      <c r="A28" s="277" t="s">
        <v>662</v>
      </c>
      <c r="B28" s="519" t="s">
        <v>663</v>
      </c>
      <c r="C28" s="519"/>
    </row>
    <row r="29" spans="1:12">
      <c r="A29" s="293"/>
      <c r="B29" s="257"/>
      <c r="C29" s="257"/>
    </row>
    <row r="30" spans="1:12" ht="305.14999999999998" hidden="1" customHeight="1">
      <c r="A30" s="520" t="s">
        <v>664</v>
      </c>
      <c r="B30" s="520"/>
      <c r="C30" s="520"/>
      <c r="D30" s="520"/>
      <c r="E30" s="520"/>
      <c r="F30" s="520"/>
    </row>
    <row r="31" spans="1:12">
      <c r="A31" s="520"/>
      <c r="B31" s="520"/>
      <c r="C31" s="520"/>
      <c r="D31" s="520"/>
      <c r="E31" s="520"/>
      <c r="F31" s="520"/>
    </row>
  </sheetData>
  <mergeCells count="20">
    <mergeCell ref="B15:E15"/>
    <mergeCell ref="C16:E16"/>
    <mergeCell ref="C17:E17"/>
    <mergeCell ref="B18:C18"/>
    <mergeCell ref="D18:E19"/>
    <mergeCell ref="B19:C19"/>
    <mergeCell ref="B27:C27"/>
    <mergeCell ref="B28:C28"/>
    <mergeCell ref="A30:F30"/>
    <mergeCell ref="A31:F31"/>
    <mergeCell ref="G19:L19"/>
    <mergeCell ref="A20:A21"/>
    <mergeCell ref="B20:B21"/>
    <mergeCell ref="C20:C21"/>
    <mergeCell ref="D20:D21"/>
    <mergeCell ref="E20:E21"/>
    <mergeCell ref="F20:F21"/>
    <mergeCell ref="G20:G21"/>
    <mergeCell ref="H20:K20"/>
    <mergeCell ref="L20:L21"/>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64DB8-811C-4727-84A7-0792893583AF}">
  <sheetPr>
    <tabColor theme="2" tint="-0.499984740745262"/>
  </sheetPr>
  <dimension ref="A1:L37"/>
  <sheetViews>
    <sheetView topLeftCell="A14" zoomScale="80" zoomScaleNormal="80" workbookViewId="0">
      <selection activeCell="E22" sqref="E22"/>
    </sheetView>
  </sheetViews>
  <sheetFormatPr defaultColWidth="8.81640625" defaultRowHeight="14.5"/>
  <cols>
    <col min="1" max="1" width="41" customWidth="1"/>
    <col min="2" max="2" width="59" bestFit="1" customWidth="1"/>
    <col min="3" max="3" width="17.453125" customWidth="1"/>
    <col min="4" max="5" width="15.26953125" customWidth="1"/>
    <col min="6" max="6" width="29.453125" bestFit="1" customWidth="1"/>
    <col min="7" max="7" width="13.81640625" customWidth="1"/>
    <col min="8" max="8" width="13.7265625" customWidth="1"/>
    <col min="9" max="9" width="13.26953125" customWidth="1"/>
    <col min="10" max="10" width="13.453125" customWidth="1"/>
  </cols>
  <sheetData>
    <row r="1" spans="1:6" ht="29" hidden="1">
      <c r="A1" s="258" t="s">
        <v>596</v>
      </c>
    </row>
    <row r="2" spans="1:6" hidden="1">
      <c r="A2" s="258" t="s">
        <v>597</v>
      </c>
    </row>
    <row r="3" spans="1:6" ht="29" hidden="1">
      <c r="A3" s="258" t="s">
        <v>598</v>
      </c>
    </row>
    <row r="4" spans="1:6" hidden="1">
      <c r="A4" t="s">
        <v>599</v>
      </c>
    </row>
    <row r="5" spans="1:6" hidden="1">
      <c r="A5" t="s">
        <v>600</v>
      </c>
    </row>
    <row r="6" spans="1:6" hidden="1">
      <c r="A6" t="s">
        <v>601</v>
      </c>
    </row>
    <row r="7" spans="1:6" hidden="1">
      <c r="A7" t="s">
        <v>602</v>
      </c>
    </row>
    <row r="8" spans="1:6" hidden="1">
      <c r="A8" t="s">
        <v>603</v>
      </c>
    </row>
    <row r="9" spans="1:6" hidden="1">
      <c r="A9" t="s">
        <v>604</v>
      </c>
    </row>
    <row r="10" spans="1:6" hidden="1"/>
    <row r="11" spans="1:6" hidden="1">
      <c r="A11" s="226" t="s">
        <v>605</v>
      </c>
    </row>
    <row r="12" spans="1:6" hidden="1">
      <c r="A12" s="226" t="s">
        <v>606</v>
      </c>
    </row>
    <row r="13" spans="1:6" s="234" customFormat="1" hidden="1">
      <c r="A13" s="234" t="s">
        <v>607</v>
      </c>
    </row>
    <row r="14" spans="1:6">
      <c r="A14" s="226"/>
    </row>
    <row r="15" spans="1:6" s="237" customFormat="1" ht="16.5">
      <c r="A15" s="281" t="s">
        <v>665</v>
      </c>
      <c r="B15" s="533" t="s">
        <v>700</v>
      </c>
      <c r="C15" s="533"/>
      <c r="D15" s="533"/>
      <c r="E15" s="533"/>
      <c r="F15" s="234"/>
    </row>
    <row r="16" spans="1:6" s="237" customFormat="1" ht="25.9" customHeight="1">
      <c r="A16" s="282" t="s">
        <v>610</v>
      </c>
      <c r="B16" s="283" t="s">
        <v>701</v>
      </c>
      <c r="C16" s="534" t="s">
        <v>612</v>
      </c>
      <c r="D16" s="535"/>
      <c r="E16" s="536"/>
    </row>
    <row r="17" spans="1:12" s="237" customFormat="1" ht="33" customHeight="1">
      <c r="A17" s="282" t="s">
        <v>613</v>
      </c>
      <c r="B17" s="284" t="s">
        <v>614</v>
      </c>
      <c r="C17" s="537" t="s">
        <v>702</v>
      </c>
      <c r="D17" s="537"/>
      <c r="E17" s="537"/>
    </row>
    <row r="18" spans="1:12">
      <c r="A18" s="285" t="s">
        <v>616</v>
      </c>
      <c r="B18" s="538">
        <v>45658</v>
      </c>
      <c r="C18" s="539"/>
      <c r="D18" s="540"/>
      <c r="E18" s="541"/>
      <c r="J18" s="231"/>
    </row>
    <row r="19" spans="1:12" ht="16.5">
      <c r="A19" s="286" t="s">
        <v>617</v>
      </c>
      <c r="B19" s="573" t="s">
        <v>618</v>
      </c>
      <c r="C19" s="545"/>
      <c r="D19" s="542"/>
      <c r="E19" s="543"/>
      <c r="G19" s="521" t="s">
        <v>619</v>
      </c>
      <c r="H19" s="521"/>
      <c r="I19" s="521"/>
      <c r="J19" s="521"/>
      <c r="K19" s="521"/>
      <c r="L19" s="521"/>
    </row>
    <row r="20" spans="1:12" ht="15.5">
      <c r="A20" s="550" t="s">
        <v>620</v>
      </c>
      <c r="B20" s="522" t="s">
        <v>621</v>
      </c>
      <c r="C20" s="524" t="s">
        <v>622</v>
      </c>
      <c r="D20" s="522" t="s">
        <v>623</v>
      </c>
      <c r="E20" s="526" t="s">
        <v>703</v>
      </c>
      <c r="F20" s="550" t="s">
        <v>625</v>
      </c>
      <c r="G20" s="528" t="s">
        <v>626</v>
      </c>
      <c r="H20" s="530" t="s">
        <v>627</v>
      </c>
      <c r="I20" s="531"/>
      <c r="J20" s="531"/>
      <c r="K20" s="531"/>
      <c r="L20" s="532" t="s">
        <v>628</v>
      </c>
    </row>
    <row r="21" spans="1:12" ht="134.15" customHeight="1">
      <c r="A21" s="551"/>
      <c r="B21" s="523"/>
      <c r="C21" s="525"/>
      <c r="D21" s="523"/>
      <c r="E21" s="527"/>
      <c r="F21" s="551"/>
      <c r="G21" s="529"/>
      <c r="H21" s="243" t="s">
        <v>629</v>
      </c>
      <c r="I21" s="244" t="s">
        <v>630</v>
      </c>
      <c r="J21" s="243" t="s">
        <v>631</v>
      </c>
      <c r="K21" s="245" t="s">
        <v>632</v>
      </c>
      <c r="L21" s="532"/>
    </row>
    <row r="22" spans="1:12" ht="100.15" customHeight="1">
      <c r="A22" s="301">
        <v>3401</v>
      </c>
      <c r="B22" s="302" t="s">
        <v>647</v>
      </c>
      <c r="C22" s="303">
        <v>66</v>
      </c>
      <c r="D22" s="304">
        <v>16.611999999999998</v>
      </c>
      <c r="E22" s="248" t="s">
        <v>671</v>
      </c>
      <c r="F22" s="302" t="s">
        <v>636</v>
      </c>
      <c r="G22" s="305"/>
      <c r="H22" s="305"/>
      <c r="I22" s="305"/>
      <c r="J22" s="305"/>
      <c r="K22" s="305"/>
      <c r="L22" s="305">
        <v>1</v>
      </c>
    </row>
    <row r="23" spans="1:12" ht="94.9" customHeight="1">
      <c r="A23" s="301">
        <v>3304</v>
      </c>
      <c r="B23" s="302" t="s">
        <v>641</v>
      </c>
      <c r="C23" s="303">
        <v>213</v>
      </c>
      <c r="D23" s="304">
        <v>22.895999999999997</v>
      </c>
      <c r="E23" s="248" t="s">
        <v>671</v>
      </c>
      <c r="F23" s="302" t="s">
        <v>636</v>
      </c>
      <c r="G23" s="305"/>
      <c r="H23" s="305"/>
      <c r="I23" s="305"/>
      <c r="J23" s="305"/>
      <c r="K23" s="305"/>
      <c r="L23" s="305">
        <v>1</v>
      </c>
    </row>
    <row r="24" spans="1:12" ht="58.5" customHeight="1">
      <c r="A24" s="301">
        <v>3304</v>
      </c>
      <c r="B24" s="302" t="s">
        <v>641</v>
      </c>
      <c r="C24" s="303">
        <v>6</v>
      </c>
      <c r="D24" s="304">
        <v>2.532</v>
      </c>
      <c r="E24" s="248" t="s">
        <v>671</v>
      </c>
      <c r="F24" s="174" t="s">
        <v>639</v>
      </c>
      <c r="G24" s="305"/>
      <c r="H24" s="305"/>
      <c r="I24" s="305"/>
      <c r="J24" s="305"/>
      <c r="K24" s="305"/>
      <c r="L24" s="305">
        <v>1</v>
      </c>
    </row>
    <row r="25" spans="1:12" ht="86.5" customHeight="1">
      <c r="A25" s="301">
        <v>3306</v>
      </c>
      <c r="B25" s="302" t="s">
        <v>643</v>
      </c>
      <c r="C25" s="303">
        <v>79</v>
      </c>
      <c r="D25" s="304">
        <v>18.167999999999999</v>
      </c>
      <c r="E25" s="248" t="s">
        <v>671</v>
      </c>
      <c r="F25" s="302" t="s">
        <v>636</v>
      </c>
      <c r="G25" s="305"/>
      <c r="H25" s="305"/>
      <c r="I25" s="305"/>
      <c r="J25" s="305"/>
      <c r="K25" s="305"/>
      <c r="L25" s="305">
        <v>1</v>
      </c>
    </row>
    <row r="26" spans="1:12" ht="87">
      <c r="A26" s="301">
        <v>3306</v>
      </c>
      <c r="B26" s="302" t="s">
        <v>643</v>
      </c>
      <c r="C26" s="306">
        <v>6238</v>
      </c>
      <c r="D26" s="304">
        <v>776.63100000000009</v>
      </c>
      <c r="E26" s="248" t="s">
        <v>671</v>
      </c>
      <c r="F26" s="307" t="s">
        <v>639</v>
      </c>
      <c r="G26" s="305"/>
      <c r="H26" s="305"/>
      <c r="I26" s="305"/>
      <c r="J26" s="305"/>
      <c r="K26" s="305"/>
      <c r="L26" s="305">
        <v>1</v>
      </c>
    </row>
    <row r="27" spans="1:12" ht="70.150000000000006" customHeight="1">
      <c r="A27" s="301">
        <v>3307</v>
      </c>
      <c r="B27" s="302" t="s">
        <v>645</v>
      </c>
      <c r="C27" s="306">
        <v>1899</v>
      </c>
      <c r="D27" s="304">
        <v>528.10649999999987</v>
      </c>
      <c r="E27" s="248" t="s">
        <v>671</v>
      </c>
      <c r="F27" s="302" t="s">
        <v>636</v>
      </c>
      <c r="G27" s="305"/>
      <c r="H27" s="305"/>
      <c r="I27" s="305"/>
      <c r="J27" s="305"/>
      <c r="K27" s="305"/>
      <c r="L27" s="305">
        <v>1</v>
      </c>
    </row>
    <row r="28" spans="1:12" ht="87">
      <c r="A28" s="301">
        <v>3307</v>
      </c>
      <c r="B28" s="302" t="s">
        <v>645</v>
      </c>
      <c r="C28" s="306">
        <v>2562</v>
      </c>
      <c r="D28" s="304">
        <v>694.29600000000005</v>
      </c>
      <c r="E28" s="248" t="s">
        <v>671</v>
      </c>
      <c r="F28" s="307" t="s">
        <v>639</v>
      </c>
      <c r="G28" s="305"/>
      <c r="H28" s="305"/>
      <c r="I28" s="305"/>
      <c r="J28" s="305"/>
      <c r="K28" s="305"/>
      <c r="L28" s="305">
        <v>1</v>
      </c>
    </row>
    <row r="29" spans="1:12" ht="58">
      <c r="A29" s="301">
        <v>3824</v>
      </c>
      <c r="B29" s="302" t="s">
        <v>690</v>
      </c>
      <c r="C29" s="306">
        <v>19848</v>
      </c>
      <c r="D29" s="304">
        <v>316.5795</v>
      </c>
      <c r="E29" s="248" t="s">
        <v>671</v>
      </c>
      <c r="F29" s="302" t="s">
        <v>636</v>
      </c>
      <c r="G29" s="305"/>
      <c r="H29" s="305"/>
      <c r="I29" s="305"/>
      <c r="J29" s="305"/>
      <c r="K29" s="305"/>
      <c r="L29" s="305">
        <v>1</v>
      </c>
    </row>
    <row r="30" spans="1:12" ht="58.5" customHeight="1">
      <c r="A30" s="301">
        <v>3824</v>
      </c>
      <c r="B30" s="302" t="s">
        <v>690</v>
      </c>
      <c r="C30" s="303">
        <v>7</v>
      </c>
      <c r="D30" s="304">
        <v>0.92400000000000004</v>
      </c>
      <c r="E30" s="248" t="s">
        <v>671</v>
      </c>
      <c r="F30" s="302" t="s">
        <v>639</v>
      </c>
      <c r="G30" s="305"/>
      <c r="H30" s="305"/>
      <c r="I30" s="305"/>
      <c r="J30" s="305"/>
      <c r="K30" s="305"/>
      <c r="L30" s="305">
        <v>1</v>
      </c>
    </row>
    <row r="31" spans="1:12" ht="58">
      <c r="A31" s="301">
        <v>4014</v>
      </c>
      <c r="B31" s="302" t="s">
        <v>653</v>
      </c>
      <c r="C31" s="306">
        <v>7007</v>
      </c>
      <c r="D31" s="304">
        <v>1185.3862999999997</v>
      </c>
      <c r="E31" s="248" t="s">
        <v>671</v>
      </c>
      <c r="F31" s="302" t="s">
        <v>636</v>
      </c>
      <c r="G31" s="305"/>
      <c r="H31" s="305"/>
      <c r="I31" s="305"/>
      <c r="J31" s="305"/>
      <c r="K31" s="305"/>
      <c r="L31" s="305">
        <v>1</v>
      </c>
    </row>
    <row r="32" spans="1:12" ht="87">
      <c r="A32" s="301">
        <v>4014</v>
      </c>
      <c r="B32" s="302" t="s">
        <v>653</v>
      </c>
      <c r="C32" s="303">
        <v>8</v>
      </c>
      <c r="D32" s="304">
        <v>0.34399999999999997</v>
      </c>
      <c r="E32" s="248" t="s">
        <v>671</v>
      </c>
      <c r="F32" s="302" t="s">
        <v>639</v>
      </c>
      <c r="G32" s="305"/>
      <c r="H32" s="305"/>
      <c r="I32" s="305"/>
      <c r="J32" s="305"/>
      <c r="K32" s="305"/>
      <c r="L32" s="305">
        <v>1</v>
      </c>
    </row>
    <row r="33" spans="1:6" ht="33" customHeight="1">
      <c r="A33" s="276" t="s">
        <v>660</v>
      </c>
      <c r="B33" s="519" t="s">
        <v>661</v>
      </c>
      <c r="C33" s="519"/>
    </row>
    <row r="34" spans="1:6" ht="33" customHeight="1">
      <c r="A34" s="277" t="s">
        <v>662</v>
      </c>
      <c r="B34" s="519" t="s">
        <v>663</v>
      </c>
      <c r="C34" s="519"/>
    </row>
    <row r="35" spans="1:6">
      <c r="A35" s="293"/>
      <c r="B35" s="257"/>
      <c r="C35" s="257"/>
    </row>
    <row r="36" spans="1:6" ht="305.14999999999998" hidden="1" customHeight="1">
      <c r="A36" s="520" t="s">
        <v>664</v>
      </c>
      <c r="B36" s="520"/>
      <c r="C36" s="520"/>
      <c r="D36" s="520"/>
      <c r="E36" s="520"/>
      <c r="F36" s="520"/>
    </row>
    <row r="37" spans="1:6">
      <c r="A37" s="520"/>
      <c r="B37" s="520"/>
      <c r="C37" s="520"/>
      <c r="D37" s="520"/>
      <c r="E37" s="520"/>
      <c r="F37" s="520"/>
    </row>
  </sheetData>
  <mergeCells count="20">
    <mergeCell ref="B15:E15"/>
    <mergeCell ref="C16:E16"/>
    <mergeCell ref="C17:E17"/>
    <mergeCell ref="B18:C18"/>
    <mergeCell ref="D18:E19"/>
    <mergeCell ref="B19:C19"/>
    <mergeCell ref="B33:C33"/>
    <mergeCell ref="B34:C34"/>
    <mergeCell ref="A36:F36"/>
    <mergeCell ref="A37:F37"/>
    <mergeCell ref="G19:L19"/>
    <mergeCell ref="A20:A21"/>
    <mergeCell ref="B20:B21"/>
    <mergeCell ref="C20:C21"/>
    <mergeCell ref="D20:D21"/>
    <mergeCell ref="E20:E21"/>
    <mergeCell ref="F20:F21"/>
    <mergeCell ref="G20:G21"/>
    <mergeCell ref="H20:K20"/>
    <mergeCell ref="L20:L21"/>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B9156-D51D-4E22-8B41-6000FCF40367}">
  <sheetPr>
    <tabColor theme="2" tint="-0.499984740745262"/>
  </sheetPr>
  <dimension ref="A1:L44"/>
  <sheetViews>
    <sheetView topLeftCell="A19" zoomScale="92" zoomScaleNormal="55" workbookViewId="0">
      <selection activeCell="E23" sqref="E23"/>
    </sheetView>
  </sheetViews>
  <sheetFormatPr defaultColWidth="8.81640625" defaultRowHeight="14.5"/>
  <cols>
    <col min="1" max="1" width="35.54296875" style="224" customWidth="1"/>
    <col min="2" max="2" width="69.1796875" style="259" customWidth="1"/>
    <col min="3" max="3" width="21.26953125" style="224" customWidth="1"/>
    <col min="4" max="4" width="18.54296875" style="224" customWidth="1"/>
    <col min="5" max="5" width="19.26953125" style="224" customWidth="1"/>
    <col min="6" max="6" width="29.453125" style="224" bestFit="1" customWidth="1"/>
    <col min="7" max="7" width="12.54296875" style="224" customWidth="1"/>
    <col min="8" max="8" width="12.453125" style="224" customWidth="1"/>
    <col min="9" max="9" width="13.26953125" style="224" customWidth="1"/>
    <col min="10" max="10" width="12.26953125" style="224" customWidth="1"/>
    <col min="11" max="16384" width="8.81640625" style="224"/>
  </cols>
  <sheetData>
    <row r="1" spans="1:5" ht="29">
      <c r="A1" s="258" t="s">
        <v>596</v>
      </c>
    </row>
    <row r="2" spans="1:5">
      <c r="A2" s="258" t="s">
        <v>597</v>
      </c>
    </row>
    <row r="3" spans="1:5" ht="29" hidden="1">
      <c r="A3" s="258" t="s">
        <v>598</v>
      </c>
    </row>
    <row r="4" spans="1:5" ht="58" hidden="1">
      <c r="A4" s="224" t="s">
        <v>599</v>
      </c>
    </row>
    <row r="5" spans="1:5" ht="58" hidden="1">
      <c r="A5" s="224" t="s">
        <v>600</v>
      </c>
    </row>
    <row r="6" spans="1:5" ht="43.5" hidden="1">
      <c r="A6" s="224" t="s">
        <v>601</v>
      </c>
    </row>
    <row r="7" spans="1:5" ht="43.5" hidden="1">
      <c r="A7" s="224" t="s">
        <v>602</v>
      </c>
    </row>
    <row r="8" spans="1:5" ht="43.5" hidden="1">
      <c r="A8" s="224" t="s">
        <v>603</v>
      </c>
    </row>
    <row r="9" spans="1:5" ht="43.5" hidden="1">
      <c r="A9" s="224" t="s">
        <v>604</v>
      </c>
    </row>
    <row r="10" spans="1:5" hidden="1"/>
    <row r="11" spans="1:5" hidden="1">
      <c r="A11" s="258" t="s">
        <v>605</v>
      </c>
    </row>
    <row r="12" spans="1:5" ht="29" hidden="1">
      <c r="A12" s="258" t="s">
        <v>606</v>
      </c>
    </row>
    <row r="13" spans="1:5" s="260" customFormat="1" ht="72.5" hidden="1">
      <c r="A13" s="260" t="s">
        <v>607</v>
      </c>
      <c r="B13" s="261"/>
    </row>
    <row r="14" spans="1:5">
      <c r="A14" s="258"/>
    </row>
    <row r="15" spans="1:5" s="263" customFormat="1" ht="16.5">
      <c r="A15" s="262" t="s">
        <v>665</v>
      </c>
      <c r="B15" s="533" t="s">
        <v>704</v>
      </c>
      <c r="C15" s="533"/>
      <c r="D15" s="533"/>
      <c r="E15" s="533"/>
    </row>
    <row r="16" spans="1:5" s="263" customFormat="1" ht="41.5" customHeight="1">
      <c r="A16" s="264" t="s">
        <v>610</v>
      </c>
      <c r="B16" s="308" t="s">
        <v>705</v>
      </c>
      <c r="C16" s="557" t="s">
        <v>612</v>
      </c>
      <c r="D16" s="558"/>
      <c r="E16" s="559"/>
    </row>
    <row r="17" spans="1:12" s="263" customFormat="1" ht="33" customHeight="1">
      <c r="A17" s="264" t="s">
        <v>613</v>
      </c>
      <c r="B17" s="265" t="s">
        <v>668</v>
      </c>
      <c r="C17" s="537" t="s">
        <v>615</v>
      </c>
      <c r="D17" s="537"/>
      <c r="E17" s="537"/>
    </row>
    <row r="18" spans="1:12">
      <c r="A18" s="266" t="s">
        <v>616</v>
      </c>
      <c r="B18" s="560">
        <v>45658</v>
      </c>
      <c r="C18" s="561"/>
      <c r="D18" s="562"/>
      <c r="E18" s="563"/>
    </row>
    <row r="19" spans="1:12">
      <c r="A19" s="267" t="s">
        <v>617</v>
      </c>
      <c r="B19" s="566" t="s">
        <v>618</v>
      </c>
      <c r="C19" s="567"/>
      <c r="D19" s="564"/>
      <c r="E19" s="565"/>
      <c r="G19" s="547" t="s">
        <v>619</v>
      </c>
      <c r="H19" s="547"/>
      <c r="I19" s="547"/>
      <c r="J19" s="547"/>
      <c r="K19" s="547"/>
      <c r="L19" s="547"/>
    </row>
    <row r="20" spans="1:12" ht="15.5">
      <c r="A20" s="550" t="s">
        <v>620</v>
      </c>
      <c r="B20" s="574" t="s">
        <v>621</v>
      </c>
      <c r="C20" s="550" t="s">
        <v>622</v>
      </c>
      <c r="D20" s="550" t="s">
        <v>623</v>
      </c>
      <c r="E20" s="552" t="s">
        <v>703</v>
      </c>
      <c r="F20" s="550" t="s">
        <v>625</v>
      </c>
      <c r="G20" s="550" t="s">
        <v>626</v>
      </c>
      <c r="H20" s="554" t="s">
        <v>627</v>
      </c>
      <c r="I20" s="555"/>
      <c r="J20" s="555"/>
      <c r="K20" s="555"/>
      <c r="L20" s="548" t="s">
        <v>628</v>
      </c>
    </row>
    <row r="21" spans="1:12" ht="134.15" customHeight="1">
      <c r="A21" s="551"/>
      <c r="B21" s="575"/>
      <c r="C21" s="551"/>
      <c r="D21" s="551"/>
      <c r="E21" s="553"/>
      <c r="F21" s="576"/>
      <c r="G21" s="551"/>
      <c r="H21" s="244" t="s">
        <v>629</v>
      </c>
      <c r="I21" s="244" t="s">
        <v>630</v>
      </c>
      <c r="J21" s="244" t="s">
        <v>631</v>
      </c>
      <c r="K21" s="268" t="s">
        <v>632</v>
      </c>
      <c r="L21" s="548"/>
    </row>
    <row r="22" spans="1:12" ht="58.5" customHeight="1">
      <c r="A22" s="274" t="s">
        <v>640</v>
      </c>
      <c r="B22" s="275" t="s">
        <v>683</v>
      </c>
      <c r="C22" s="270">
        <v>8852</v>
      </c>
      <c r="D22" s="271">
        <v>1354.5237499999998</v>
      </c>
      <c r="E22" s="419" t="s">
        <v>671</v>
      </c>
      <c r="F22" s="418" t="s">
        <v>636</v>
      </c>
      <c r="G22" s="423"/>
      <c r="H22" s="273"/>
      <c r="I22" s="273"/>
      <c r="J22" s="273"/>
      <c r="K22" s="273"/>
      <c r="L22" s="273">
        <v>1</v>
      </c>
    </row>
    <row r="23" spans="1:12" ht="58.5" customHeight="1">
      <c r="A23" s="274" t="s">
        <v>640</v>
      </c>
      <c r="B23" s="275" t="s">
        <v>683</v>
      </c>
      <c r="C23" s="270">
        <v>24</v>
      </c>
      <c r="D23" s="271">
        <v>4.84</v>
      </c>
      <c r="E23" s="419" t="s">
        <v>671</v>
      </c>
      <c r="F23" s="418" t="s">
        <v>639</v>
      </c>
      <c r="G23" s="423"/>
      <c r="H23" s="273"/>
      <c r="I23" s="273"/>
      <c r="J23" s="273"/>
      <c r="K23" s="273"/>
      <c r="L23" s="273">
        <v>1</v>
      </c>
    </row>
    <row r="24" spans="1:12" ht="58.5" customHeight="1">
      <c r="A24" s="274" t="s">
        <v>642</v>
      </c>
      <c r="B24" s="275" t="s">
        <v>643</v>
      </c>
      <c r="C24" s="270">
        <v>42</v>
      </c>
      <c r="D24" s="271">
        <v>13.2875</v>
      </c>
      <c r="E24" s="419" t="s">
        <v>671</v>
      </c>
      <c r="F24" s="418" t="s">
        <v>636</v>
      </c>
      <c r="G24" s="423"/>
      <c r="H24" s="273"/>
      <c r="I24" s="273"/>
      <c r="J24" s="273"/>
      <c r="K24" s="273"/>
      <c r="L24" s="273">
        <v>1</v>
      </c>
    </row>
    <row r="25" spans="1:12" ht="58.5" customHeight="1">
      <c r="A25" s="274" t="s">
        <v>644</v>
      </c>
      <c r="B25" s="275" t="s">
        <v>706</v>
      </c>
      <c r="C25" s="270">
        <v>84800</v>
      </c>
      <c r="D25" s="271">
        <v>16345.102749999998</v>
      </c>
      <c r="E25" s="419" t="s">
        <v>671</v>
      </c>
      <c r="F25" s="418" t="s">
        <v>636</v>
      </c>
      <c r="G25" s="423"/>
      <c r="H25" s="273"/>
      <c r="I25" s="273"/>
      <c r="J25" s="273"/>
      <c r="K25" s="273"/>
      <c r="L25" s="273">
        <v>1</v>
      </c>
    </row>
    <row r="26" spans="1:12" ht="58.5" customHeight="1">
      <c r="A26" s="274" t="s">
        <v>644</v>
      </c>
      <c r="B26" s="275" t="s">
        <v>706</v>
      </c>
      <c r="C26" s="270">
        <v>10447</v>
      </c>
      <c r="D26" s="271">
        <v>2160.4379999999996</v>
      </c>
      <c r="E26" s="419" t="s">
        <v>671</v>
      </c>
      <c r="F26" s="418" t="s">
        <v>639</v>
      </c>
      <c r="G26" s="423"/>
      <c r="H26" s="273"/>
      <c r="I26" s="273"/>
      <c r="J26" s="273"/>
      <c r="K26" s="273"/>
      <c r="L26" s="273">
        <v>1</v>
      </c>
    </row>
    <row r="27" spans="1:12" ht="58.5" customHeight="1">
      <c r="A27" s="274" t="s">
        <v>646</v>
      </c>
      <c r="B27" s="275" t="s">
        <v>685</v>
      </c>
      <c r="C27" s="270">
        <v>5669</v>
      </c>
      <c r="D27" s="271">
        <v>2434.3474999999999</v>
      </c>
      <c r="E27" s="419" t="s">
        <v>671</v>
      </c>
      <c r="F27" s="418" t="s">
        <v>636</v>
      </c>
      <c r="G27" s="423"/>
      <c r="H27" s="273"/>
      <c r="I27" s="273"/>
      <c r="J27" s="273"/>
      <c r="K27" s="273"/>
      <c r="L27" s="273">
        <v>1</v>
      </c>
    </row>
    <row r="28" spans="1:12" ht="58.5" customHeight="1">
      <c r="A28" s="274" t="s">
        <v>646</v>
      </c>
      <c r="B28" s="275" t="s">
        <v>685</v>
      </c>
      <c r="C28" s="270">
        <v>13637</v>
      </c>
      <c r="D28" s="271">
        <v>2867.9768333333332</v>
      </c>
      <c r="E28" s="419" t="s">
        <v>671</v>
      </c>
      <c r="F28" s="418" t="s">
        <v>639</v>
      </c>
      <c r="G28" s="423"/>
      <c r="H28" s="273"/>
      <c r="I28" s="273"/>
      <c r="J28" s="273"/>
      <c r="K28" s="273"/>
      <c r="L28" s="273">
        <v>1</v>
      </c>
    </row>
    <row r="29" spans="1:12" ht="58.5" customHeight="1">
      <c r="A29" s="274" t="s">
        <v>648</v>
      </c>
      <c r="B29" s="275" t="s">
        <v>707</v>
      </c>
      <c r="C29" s="270">
        <v>1980</v>
      </c>
      <c r="D29" s="271">
        <v>1341.0260000000001</v>
      </c>
      <c r="E29" s="419" t="s">
        <v>671</v>
      </c>
      <c r="F29" s="418" t="s">
        <v>636</v>
      </c>
      <c r="G29" s="423"/>
      <c r="H29" s="273"/>
      <c r="I29" s="273"/>
      <c r="J29" s="273"/>
      <c r="K29" s="273"/>
      <c r="L29" s="273">
        <v>1</v>
      </c>
    </row>
    <row r="30" spans="1:12" ht="58.5" customHeight="1">
      <c r="A30" s="274" t="s">
        <v>650</v>
      </c>
      <c r="B30" s="275" t="s">
        <v>708</v>
      </c>
      <c r="C30" s="270">
        <v>37324</v>
      </c>
      <c r="D30" s="271">
        <v>2805.4079999999999</v>
      </c>
      <c r="E30" s="419" t="s">
        <v>671</v>
      </c>
      <c r="F30" s="418" t="s">
        <v>636</v>
      </c>
      <c r="G30" s="423"/>
      <c r="H30" s="273"/>
      <c r="I30" s="273"/>
      <c r="J30" s="273"/>
      <c r="K30" s="273"/>
      <c r="L30" s="273">
        <v>1</v>
      </c>
    </row>
    <row r="31" spans="1:12" ht="58.5" customHeight="1">
      <c r="A31" s="274" t="s">
        <v>650</v>
      </c>
      <c r="B31" s="275" t="s">
        <v>708</v>
      </c>
      <c r="C31" s="270">
        <v>90</v>
      </c>
      <c r="D31" s="271">
        <v>10.852</v>
      </c>
      <c r="E31" s="419" t="s">
        <v>671</v>
      </c>
      <c r="F31" s="418" t="s">
        <v>639</v>
      </c>
      <c r="G31" s="423"/>
      <c r="H31" s="273"/>
      <c r="I31" s="273"/>
      <c r="J31" s="273"/>
      <c r="K31" s="273"/>
      <c r="L31" s="273">
        <v>1</v>
      </c>
    </row>
    <row r="32" spans="1:12" ht="58.5" customHeight="1">
      <c r="A32" s="274" t="s">
        <v>652</v>
      </c>
      <c r="B32" s="275" t="s">
        <v>653</v>
      </c>
      <c r="C32" s="270">
        <v>4384</v>
      </c>
      <c r="D32" s="271">
        <v>765.60141666666709</v>
      </c>
      <c r="E32" s="419" t="s">
        <v>671</v>
      </c>
      <c r="F32" s="418" t="s">
        <v>636</v>
      </c>
      <c r="G32" s="423"/>
      <c r="H32" s="273"/>
      <c r="I32" s="273"/>
      <c r="J32" s="273"/>
      <c r="K32" s="273"/>
      <c r="L32" s="273">
        <v>1</v>
      </c>
    </row>
    <row r="33" spans="1:12" ht="58.5" customHeight="1">
      <c r="A33" s="274" t="s">
        <v>652</v>
      </c>
      <c r="B33" s="275" t="s">
        <v>653</v>
      </c>
      <c r="C33" s="270">
        <v>66</v>
      </c>
      <c r="D33" s="271">
        <v>4.03</v>
      </c>
      <c r="E33" s="419" t="s">
        <v>671</v>
      </c>
      <c r="F33" s="418" t="s">
        <v>639</v>
      </c>
      <c r="G33" s="423"/>
      <c r="H33" s="273"/>
      <c r="I33" s="273"/>
      <c r="J33" s="273"/>
      <c r="K33" s="273"/>
      <c r="L33" s="273">
        <v>1</v>
      </c>
    </row>
    <row r="34" spans="1:12" ht="58.5" customHeight="1">
      <c r="A34" s="274" t="s">
        <v>709</v>
      </c>
      <c r="B34" s="275" t="s">
        <v>710</v>
      </c>
      <c r="C34" s="270">
        <v>144</v>
      </c>
      <c r="D34" s="271">
        <v>28.080000000000002</v>
      </c>
      <c r="E34" s="419" t="s">
        <v>671</v>
      </c>
      <c r="F34" s="418" t="s">
        <v>639</v>
      </c>
      <c r="G34" s="423"/>
      <c r="H34" s="273"/>
      <c r="I34" s="273"/>
      <c r="J34" s="273"/>
      <c r="K34" s="273"/>
      <c r="L34" s="273">
        <v>1</v>
      </c>
    </row>
    <row r="35" spans="1:12" ht="58.5" customHeight="1">
      <c r="A35" s="274" t="s">
        <v>654</v>
      </c>
      <c r="B35" s="275" t="s">
        <v>711</v>
      </c>
      <c r="C35" s="270">
        <v>448</v>
      </c>
      <c r="D35" s="271">
        <v>249.98400000000004</v>
      </c>
      <c r="E35" s="419" t="s">
        <v>671</v>
      </c>
      <c r="F35" s="418" t="s">
        <v>639</v>
      </c>
      <c r="G35" s="423"/>
      <c r="H35" s="273"/>
      <c r="I35" s="273"/>
      <c r="J35" s="273"/>
      <c r="K35" s="273"/>
      <c r="L35" s="273">
        <v>1</v>
      </c>
    </row>
    <row r="36" spans="1:12" ht="58.5" customHeight="1">
      <c r="A36" s="274" t="s">
        <v>712</v>
      </c>
      <c r="B36" s="275" t="s">
        <v>713</v>
      </c>
      <c r="C36" s="270">
        <v>168</v>
      </c>
      <c r="D36" s="271">
        <v>55.775999999999996</v>
      </c>
      <c r="E36" s="419" t="s">
        <v>671</v>
      </c>
      <c r="F36" s="418" t="s">
        <v>639</v>
      </c>
      <c r="G36" s="423"/>
      <c r="H36" s="273"/>
      <c r="I36" s="273"/>
      <c r="J36" s="273"/>
      <c r="K36" s="273"/>
      <c r="L36" s="273">
        <v>1</v>
      </c>
    </row>
    <row r="37" spans="1:12" ht="58.5" customHeight="1">
      <c r="A37" s="274" t="s">
        <v>656</v>
      </c>
      <c r="B37" s="275" t="s">
        <v>657</v>
      </c>
      <c r="C37" s="270">
        <v>1523</v>
      </c>
      <c r="D37" s="271">
        <v>706.75</v>
      </c>
      <c r="E37" s="419" t="s">
        <v>671</v>
      </c>
      <c r="F37" s="418" t="s">
        <v>714</v>
      </c>
      <c r="G37" s="423"/>
      <c r="H37" s="273"/>
      <c r="I37" s="273"/>
      <c r="J37" s="273"/>
      <c r="K37" s="273"/>
      <c r="L37" s="273">
        <v>1</v>
      </c>
    </row>
    <row r="38" spans="1:12" ht="58.5" customHeight="1">
      <c r="A38" s="274" t="s">
        <v>656</v>
      </c>
      <c r="B38" s="275" t="s">
        <v>657</v>
      </c>
      <c r="C38" s="270">
        <v>16</v>
      </c>
      <c r="D38" s="271">
        <v>6.56</v>
      </c>
      <c r="E38" s="419" t="s">
        <v>671</v>
      </c>
      <c r="F38" s="418" t="s">
        <v>639</v>
      </c>
      <c r="G38" s="423"/>
      <c r="H38" s="273"/>
      <c r="I38" s="273"/>
      <c r="J38" s="273"/>
      <c r="K38" s="273"/>
      <c r="L38" s="273">
        <v>1</v>
      </c>
    </row>
    <row r="39" spans="1:12" ht="58.5" customHeight="1">
      <c r="A39" s="274" t="s">
        <v>715</v>
      </c>
      <c r="B39" s="275" t="s">
        <v>693</v>
      </c>
      <c r="C39" s="270">
        <v>672</v>
      </c>
      <c r="D39" s="271">
        <v>25.312000000000001</v>
      </c>
      <c r="E39" s="419" t="s">
        <v>671</v>
      </c>
      <c r="F39" s="418" t="s">
        <v>639</v>
      </c>
      <c r="G39" s="423"/>
      <c r="H39" s="273"/>
      <c r="I39" s="273"/>
      <c r="J39" s="273"/>
      <c r="K39" s="273"/>
      <c r="L39" s="273">
        <v>1</v>
      </c>
    </row>
    <row r="40" spans="1:12" ht="33" customHeight="1">
      <c r="A40" s="276" t="s">
        <v>660</v>
      </c>
      <c r="B40" s="519" t="s">
        <v>661</v>
      </c>
      <c r="C40" s="519"/>
      <c r="D40" s="270"/>
      <c r="E40" s="422"/>
      <c r="F40" s="418"/>
      <c r="G40" s="423"/>
      <c r="H40" s="273"/>
      <c r="I40" s="273"/>
      <c r="J40" s="273"/>
      <c r="K40" s="273"/>
      <c r="L40" s="273"/>
    </row>
    <row r="41" spans="1:12" ht="33" customHeight="1">
      <c r="A41" s="277" t="s">
        <v>662</v>
      </c>
      <c r="B41" s="519" t="s">
        <v>663</v>
      </c>
      <c r="C41" s="519"/>
      <c r="D41" s="270"/>
      <c r="E41" s="272"/>
      <c r="F41" s="424"/>
      <c r="G41" s="273"/>
      <c r="H41" s="273"/>
      <c r="I41" s="273"/>
      <c r="J41" s="273"/>
      <c r="K41" s="273"/>
      <c r="L41" s="273"/>
    </row>
    <row r="42" spans="1:12">
      <c r="A42" s="278"/>
      <c r="B42" s="279"/>
      <c r="C42" s="280"/>
    </row>
    <row r="43" spans="1:12" ht="305.14999999999998" hidden="1" customHeight="1">
      <c r="A43" s="520" t="s">
        <v>676</v>
      </c>
      <c r="B43" s="520"/>
      <c r="C43" s="520"/>
      <c r="D43" s="520"/>
      <c r="E43" s="520"/>
      <c r="F43" s="520"/>
    </row>
    <row r="44" spans="1:12">
      <c r="A44" s="520"/>
      <c r="B44" s="520"/>
      <c r="C44" s="520"/>
      <c r="D44" s="520"/>
      <c r="E44" s="520"/>
      <c r="F44" s="520"/>
    </row>
  </sheetData>
  <autoFilter ref="A21:L41" xr:uid="{3A12279F-869A-46B2-B331-3F4B262779FB}"/>
  <mergeCells count="20">
    <mergeCell ref="B15:E15"/>
    <mergeCell ref="C16:E16"/>
    <mergeCell ref="C17:E17"/>
    <mergeCell ref="B18:C18"/>
    <mergeCell ref="D18:E19"/>
    <mergeCell ref="B19:C19"/>
    <mergeCell ref="B40:C40"/>
    <mergeCell ref="B41:C41"/>
    <mergeCell ref="A43:F43"/>
    <mergeCell ref="A44:F44"/>
    <mergeCell ref="G19:L19"/>
    <mergeCell ref="A20:A21"/>
    <mergeCell ref="B20:B21"/>
    <mergeCell ref="C20:C21"/>
    <mergeCell ref="D20:D21"/>
    <mergeCell ref="E20:E21"/>
    <mergeCell ref="F20:F21"/>
    <mergeCell ref="G20:G21"/>
    <mergeCell ref="H20:K20"/>
    <mergeCell ref="L20:L21"/>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0AC1A-58CD-4127-A2DA-32FB5B146122}">
  <sheetPr>
    <tabColor theme="2" tint="-0.499984740745262"/>
  </sheetPr>
  <dimension ref="A1:L34"/>
  <sheetViews>
    <sheetView topLeftCell="C26" zoomScale="30" zoomScaleNormal="30" workbookViewId="0">
      <selection activeCell="E23" sqref="E23"/>
    </sheetView>
  </sheetViews>
  <sheetFormatPr defaultColWidth="8.81640625" defaultRowHeight="14.5"/>
  <cols>
    <col min="1" max="1" width="38.81640625" style="224" customWidth="1"/>
    <col min="2" max="2" width="55.1796875" style="259" customWidth="1"/>
    <col min="3" max="3" width="21.26953125" style="224" customWidth="1"/>
    <col min="4" max="4" width="22.26953125" style="224" customWidth="1"/>
    <col min="5" max="5" width="23.7265625" style="224" customWidth="1"/>
    <col min="6" max="6" width="29.453125" style="224" bestFit="1" customWidth="1"/>
    <col min="7" max="7" width="14.1796875" style="224" customWidth="1"/>
    <col min="8" max="8" width="14" style="224" customWidth="1"/>
    <col min="9" max="9" width="13.26953125" style="224" customWidth="1"/>
    <col min="10" max="10" width="13.1796875" style="224" customWidth="1"/>
    <col min="11" max="16384" width="8.81640625" style="224"/>
  </cols>
  <sheetData>
    <row r="1" spans="1:5" ht="29" hidden="1">
      <c r="A1" s="258" t="s">
        <v>596</v>
      </c>
    </row>
    <row r="2" spans="1:5" hidden="1">
      <c r="A2" s="258" t="s">
        <v>597</v>
      </c>
    </row>
    <row r="3" spans="1:5" ht="29" hidden="1">
      <c r="A3" s="258" t="s">
        <v>598</v>
      </c>
    </row>
    <row r="4" spans="1:5" ht="58" hidden="1">
      <c r="A4" s="224" t="s">
        <v>599</v>
      </c>
    </row>
    <row r="5" spans="1:5" ht="43.5" hidden="1">
      <c r="A5" s="224" t="s">
        <v>600</v>
      </c>
    </row>
    <row r="6" spans="1:5" ht="29" hidden="1">
      <c r="A6" s="224" t="s">
        <v>601</v>
      </c>
    </row>
    <row r="7" spans="1:5" ht="43.5" hidden="1">
      <c r="A7" s="224" t="s">
        <v>602</v>
      </c>
    </row>
    <row r="8" spans="1:5" ht="29" hidden="1">
      <c r="A8" s="224" t="s">
        <v>603</v>
      </c>
    </row>
    <row r="9" spans="1:5" ht="29" hidden="1">
      <c r="A9" s="224" t="s">
        <v>604</v>
      </c>
    </row>
    <row r="10" spans="1:5" hidden="1"/>
    <row r="11" spans="1:5" hidden="1">
      <c r="A11" s="258" t="s">
        <v>605</v>
      </c>
    </row>
    <row r="12" spans="1:5" ht="29" hidden="1">
      <c r="A12" s="258" t="s">
        <v>606</v>
      </c>
    </row>
    <row r="13" spans="1:5" s="260" customFormat="1" ht="58" hidden="1">
      <c r="A13" s="260" t="s">
        <v>607</v>
      </c>
      <c r="B13" s="261"/>
    </row>
    <row r="14" spans="1:5">
      <c r="A14" s="258"/>
    </row>
    <row r="15" spans="1:5" s="263" customFormat="1" ht="16.5">
      <c r="A15" s="262" t="s">
        <v>665</v>
      </c>
      <c r="B15" s="556" t="s">
        <v>666</v>
      </c>
      <c r="C15" s="556"/>
      <c r="D15" s="556"/>
      <c r="E15" s="556"/>
    </row>
    <row r="16" spans="1:5" s="263" customFormat="1" ht="41.5" customHeight="1">
      <c r="A16" s="264" t="s">
        <v>610</v>
      </c>
      <c r="B16" s="417" t="s">
        <v>716</v>
      </c>
      <c r="C16" s="557" t="s">
        <v>612</v>
      </c>
      <c r="D16" s="558"/>
      <c r="E16" s="559"/>
    </row>
    <row r="17" spans="1:12" s="263" customFormat="1" ht="33" customHeight="1">
      <c r="A17" s="264" t="s">
        <v>613</v>
      </c>
      <c r="B17" s="265" t="s">
        <v>668</v>
      </c>
      <c r="C17" s="537" t="s">
        <v>615</v>
      </c>
      <c r="D17" s="537"/>
      <c r="E17" s="537"/>
    </row>
    <row r="18" spans="1:12">
      <c r="A18" s="266" t="s">
        <v>616</v>
      </c>
      <c r="B18" s="560">
        <v>45658</v>
      </c>
      <c r="C18" s="561"/>
      <c r="D18" s="562"/>
      <c r="E18" s="563"/>
    </row>
    <row r="19" spans="1:12">
      <c r="A19" s="267" t="s">
        <v>617</v>
      </c>
      <c r="B19" s="566" t="s">
        <v>618</v>
      </c>
      <c r="C19" s="567"/>
      <c r="D19" s="564"/>
      <c r="E19" s="565"/>
      <c r="G19" s="547" t="s">
        <v>619</v>
      </c>
      <c r="H19" s="547"/>
      <c r="I19" s="547"/>
      <c r="J19" s="547"/>
      <c r="K19" s="547"/>
      <c r="L19" s="547"/>
    </row>
    <row r="20" spans="1:12" ht="15.5">
      <c r="A20" s="550" t="s">
        <v>620</v>
      </c>
      <c r="B20" s="574" t="s">
        <v>621</v>
      </c>
      <c r="C20" s="550" t="s">
        <v>622</v>
      </c>
      <c r="D20" s="550" t="s">
        <v>623</v>
      </c>
      <c r="E20" s="552" t="s">
        <v>703</v>
      </c>
      <c r="F20" s="550" t="s">
        <v>625</v>
      </c>
      <c r="G20" s="550" t="s">
        <v>626</v>
      </c>
      <c r="H20" s="554" t="s">
        <v>627</v>
      </c>
      <c r="I20" s="555"/>
      <c r="J20" s="555"/>
      <c r="K20" s="555"/>
      <c r="L20" s="548" t="s">
        <v>628</v>
      </c>
    </row>
    <row r="21" spans="1:12" ht="134.15" customHeight="1">
      <c r="A21" s="551"/>
      <c r="B21" s="575"/>
      <c r="C21" s="551"/>
      <c r="D21" s="551"/>
      <c r="E21" s="553"/>
      <c r="F21" s="576"/>
      <c r="G21" s="551"/>
      <c r="H21" s="244" t="s">
        <v>629</v>
      </c>
      <c r="I21" s="244" t="s">
        <v>630</v>
      </c>
      <c r="J21" s="244" t="s">
        <v>631</v>
      </c>
      <c r="K21" s="268" t="s">
        <v>632</v>
      </c>
      <c r="L21" s="548"/>
    </row>
    <row r="22" spans="1:12" ht="58.5" customHeight="1">
      <c r="A22" s="274" t="s">
        <v>717</v>
      </c>
      <c r="B22" s="466" t="s">
        <v>718</v>
      </c>
      <c r="C22" s="309">
        <v>2052</v>
      </c>
      <c r="D22" s="271">
        <v>3013.0200000000004</v>
      </c>
      <c r="E22" s="419" t="s">
        <v>671</v>
      </c>
      <c r="F22" s="418" t="s">
        <v>636</v>
      </c>
      <c r="G22" s="423"/>
      <c r="H22" s="273"/>
      <c r="I22" s="273"/>
      <c r="J22" s="273"/>
      <c r="K22" s="273"/>
      <c r="L22" s="273">
        <v>1</v>
      </c>
    </row>
    <row r="23" spans="1:12" ht="93" customHeight="1">
      <c r="A23" s="274" t="s">
        <v>644</v>
      </c>
      <c r="B23" s="466" t="s">
        <v>719</v>
      </c>
      <c r="C23" s="309">
        <v>54072</v>
      </c>
      <c r="D23" s="271">
        <v>17743.129000000004</v>
      </c>
      <c r="E23" s="419" t="s">
        <v>671</v>
      </c>
      <c r="F23" s="418" t="s">
        <v>636</v>
      </c>
      <c r="G23" s="423"/>
      <c r="H23" s="273"/>
      <c r="I23" s="273"/>
      <c r="J23" s="273"/>
      <c r="K23" s="273"/>
      <c r="L23" s="273">
        <v>1</v>
      </c>
    </row>
    <row r="24" spans="1:12" ht="107.25" customHeight="1">
      <c r="A24" s="274" t="s">
        <v>646</v>
      </c>
      <c r="B24" s="466" t="s">
        <v>720</v>
      </c>
      <c r="C24" s="309">
        <v>12420</v>
      </c>
      <c r="D24" s="271">
        <v>4361.6189999999997</v>
      </c>
      <c r="E24" s="419" t="s">
        <v>671</v>
      </c>
      <c r="F24" s="418" t="s">
        <v>636</v>
      </c>
      <c r="G24" s="423"/>
      <c r="H24" s="273"/>
      <c r="I24" s="273"/>
      <c r="J24" s="273"/>
      <c r="K24" s="273"/>
      <c r="L24" s="273">
        <v>1</v>
      </c>
    </row>
    <row r="25" spans="1:12" ht="58.5" customHeight="1">
      <c r="A25" s="274" t="s">
        <v>648</v>
      </c>
      <c r="B25" s="466" t="s">
        <v>686</v>
      </c>
      <c r="C25" s="309">
        <v>28417</v>
      </c>
      <c r="D25" s="271">
        <v>23077.36100000003</v>
      </c>
      <c r="E25" s="419" t="s">
        <v>671</v>
      </c>
      <c r="F25" s="418" t="s">
        <v>636</v>
      </c>
      <c r="G25" s="423"/>
      <c r="H25" s="273"/>
      <c r="I25" s="273"/>
      <c r="J25" s="273"/>
      <c r="K25" s="273"/>
      <c r="L25" s="273">
        <v>1</v>
      </c>
    </row>
    <row r="26" spans="1:12" ht="58.5" customHeight="1">
      <c r="A26" s="274" t="s">
        <v>721</v>
      </c>
      <c r="B26" s="466" t="s">
        <v>722</v>
      </c>
      <c r="C26" s="309">
        <v>120</v>
      </c>
      <c r="D26" s="271">
        <v>77.099999999999994</v>
      </c>
      <c r="E26" s="419" t="s">
        <v>671</v>
      </c>
      <c r="F26" s="418" t="s">
        <v>636</v>
      </c>
      <c r="G26" s="423"/>
      <c r="H26" s="273"/>
      <c r="I26" s="273"/>
      <c r="J26" s="273"/>
      <c r="K26" s="273"/>
      <c r="L26" s="273">
        <v>1</v>
      </c>
    </row>
    <row r="27" spans="1:12" ht="58.5" customHeight="1">
      <c r="A27" s="274" t="s">
        <v>674</v>
      </c>
      <c r="B27" s="466" t="s">
        <v>675</v>
      </c>
      <c r="C27" s="309">
        <v>2627</v>
      </c>
      <c r="D27" s="271">
        <v>3609.7830000000054</v>
      </c>
      <c r="E27" s="419" t="s">
        <v>671</v>
      </c>
      <c r="F27" s="418" t="s">
        <v>636</v>
      </c>
      <c r="G27" s="423"/>
      <c r="H27" s="273"/>
      <c r="I27" s="273"/>
      <c r="J27" s="273"/>
      <c r="K27" s="273"/>
      <c r="L27" s="273">
        <v>1</v>
      </c>
    </row>
    <row r="28" spans="1:12" ht="75.75" customHeight="1">
      <c r="A28" s="274" t="s">
        <v>650</v>
      </c>
      <c r="B28" s="466" t="s">
        <v>723</v>
      </c>
      <c r="C28" s="309">
        <v>870</v>
      </c>
      <c r="D28" s="271">
        <v>921.00000000000011</v>
      </c>
      <c r="E28" s="419" t="s">
        <v>671</v>
      </c>
      <c r="F28" s="418" t="s">
        <v>636</v>
      </c>
      <c r="G28" s="423"/>
      <c r="H28" s="273"/>
      <c r="I28" s="273"/>
      <c r="J28" s="273"/>
      <c r="K28" s="273"/>
      <c r="L28" s="273">
        <v>1</v>
      </c>
    </row>
    <row r="29" spans="1:12" ht="58.5" customHeight="1">
      <c r="A29" s="274" t="s">
        <v>724</v>
      </c>
      <c r="B29" s="466" t="s">
        <v>725</v>
      </c>
      <c r="C29" s="309">
        <v>452</v>
      </c>
      <c r="D29" s="271">
        <v>1221.2719999999999</v>
      </c>
      <c r="E29" s="419" t="s">
        <v>671</v>
      </c>
      <c r="F29" s="418" t="s">
        <v>636</v>
      </c>
      <c r="G29" s="423"/>
      <c r="H29" s="273"/>
      <c r="I29" s="273"/>
      <c r="J29" s="273"/>
      <c r="K29" s="273"/>
      <c r="L29" s="273">
        <v>1</v>
      </c>
    </row>
    <row r="30" spans="1:12" ht="58.5" customHeight="1">
      <c r="A30" s="276" t="s">
        <v>660</v>
      </c>
      <c r="B30" s="519" t="s">
        <v>661</v>
      </c>
      <c r="C30" s="519"/>
      <c r="D30" s="270"/>
      <c r="E30" s="422"/>
      <c r="F30" s="418"/>
      <c r="G30" s="423"/>
      <c r="H30" s="273"/>
      <c r="I30" s="273"/>
      <c r="J30" s="273"/>
      <c r="K30" s="273"/>
      <c r="L30" s="273"/>
    </row>
    <row r="31" spans="1:12" ht="48.5">
      <c r="A31" s="277" t="s">
        <v>662</v>
      </c>
      <c r="B31" s="519" t="s">
        <v>663</v>
      </c>
      <c r="C31" s="519"/>
      <c r="D31" s="270"/>
      <c r="E31" s="272"/>
      <c r="F31" s="424"/>
      <c r="G31" s="273"/>
      <c r="H31" s="273"/>
      <c r="I31" s="273"/>
      <c r="J31" s="273"/>
      <c r="K31" s="273"/>
      <c r="L31" s="273"/>
    </row>
    <row r="32" spans="1:12">
      <c r="A32" s="278"/>
      <c r="B32" s="279"/>
      <c r="C32" s="280"/>
    </row>
    <row r="33" spans="1:6" ht="305.14999999999998" hidden="1" customHeight="1">
      <c r="A33" s="520" t="s">
        <v>676</v>
      </c>
      <c r="B33" s="520"/>
      <c r="C33" s="520"/>
      <c r="D33" s="520"/>
      <c r="E33" s="520"/>
      <c r="F33" s="520"/>
    </row>
    <row r="34" spans="1:6">
      <c r="A34" s="520"/>
      <c r="B34" s="520"/>
      <c r="C34" s="520"/>
      <c r="D34" s="520"/>
      <c r="E34" s="520"/>
      <c r="F34" s="520"/>
    </row>
  </sheetData>
  <autoFilter ref="A21:L31" xr:uid="{3A12279F-869A-46B2-B331-3F4B262779FB}"/>
  <mergeCells count="20">
    <mergeCell ref="B15:E15"/>
    <mergeCell ref="C16:E16"/>
    <mergeCell ref="C17:E17"/>
    <mergeCell ref="B18:C18"/>
    <mergeCell ref="D18:E19"/>
    <mergeCell ref="B19:C19"/>
    <mergeCell ref="B30:C30"/>
    <mergeCell ref="B31:C31"/>
    <mergeCell ref="A33:F33"/>
    <mergeCell ref="A34:F34"/>
    <mergeCell ref="G19:L19"/>
    <mergeCell ref="A20:A21"/>
    <mergeCell ref="B20:B21"/>
    <mergeCell ref="C20:C21"/>
    <mergeCell ref="D20:D21"/>
    <mergeCell ref="E20:E21"/>
    <mergeCell ref="F20:F21"/>
    <mergeCell ref="G20:G21"/>
    <mergeCell ref="H20:K20"/>
    <mergeCell ref="L20:L21"/>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0318D-9293-4867-A529-F642CD8F0E45}">
  <sheetPr>
    <tabColor theme="2" tint="-0.499984740745262"/>
  </sheetPr>
  <dimension ref="A1:L38"/>
  <sheetViews>
    <sheetView topLeftCell="A26" zoomScaleNormal="100" workbookViewId="0">
      <selection activeCell="E22" sqref="E22"/>
    </sheetView>
  </sheetViews>
  <sheetFormatPr defaultRowHeight="14.5"/>
  <cols>
    <col min="1" max="1" width="46" style="231" customWidth="1"/>
    <col min="2" max="2" width="40.54296875" style="231" customWidth="1"/>
    <col min="3" max="3" width="21.26953125" customWidth="1"/>
    <col min="4" max="4" width="11.1796875" customWidth="1"/>
    <col min="5" max="5" width="23.7265625" bestFit="1" customWidth="1"/>
    <col min="6" max="6" width="29.453125" style="231" bestFit="1" customWidth="1"/>
    <col min="7" max="7" width="14" customWidth="1"/>
    <col min="8" max="8" width="15.7265625" customWidth="1"/>
    <col min="9" max="9" width="13.26953125" customWidth="1"/>
    <col min="10" max="10" width="14" customWidth="1"/>
  </cols>
  <sheetData>
    <row r="1" spans="1:6" ht="29" hidden="1">
      <c r="A1" s="230" t="s">
        <v>596</v>
      </c>
    </row>
    <row r="2" spans="1:6" hidden="1">
      <c r="A2" s="230" t="s">
        <v>597</v>
      </c>
    </row>
    <row r="3" spans="1:6" ht="29" hidden="1">
      <c r="A3" s="230" t="s">
        <v>598</v>
      </c>
    </row>
    <row r="4" spans="1:6" hidden="1">
      <c r="A4" s="231" t="s">
        <v>599</v>
      </c>
    </row>
    <row r="5" spans="1:6" hidden="1">
      <c r="A5" s="231" t="s">
        <v>600</v>
      </c>
    </row>
    <row r="6" spans="1:6" hidden="1">
      <c r="A6" s="231" t="s">
        <v>601</v>
      </c>
    </row>
    <row r="7" spans="1:6" hidden="1">
      <c r="A7" s="231" t="s">
        <v>602</v>
      </c>
    </row>
    <row r="8" spans="1:6" hidden="1">
      <c r="A8" s="231" t="s">
        <v>603</v>
      </c>
    </row>
    <row r="9" spans="1:6" hidden="1">
      <c r="A9" s="231" t="s">
        <v>604</v>
      </c>
    </row>
    <row r="10" spans="1:6" hidden="1"/>
    <row r="11" spans="1:6" hidden="1">
      <c r="A11" s="232" t="s">
        <v>605</v>
      </c>
    </row>
    <row r="12" spans="1:6" hidden="1">
      <c r="A12" s="232" t="s">
        <v>606</v>
      </c>
    </row>
    <row r="13" spans="1:6" s="234" customFormat="1" hidden="1">
      <c r="A13" s="233" t="s">
        <v>607</v>
      </c>
      <c r="B13" s="233"/>
      <c r="F13" s="233"/>
    </row>
    <row r="14" spans="1:6">
      <c r="A14" s="232"/>
    </row>
    <row r="15" spans="1:6" s="237" customFormat="1" ht="16.5">
      <c r="A15" s="235" t="s">
        <v>665</v>
      </c>
      <c r="B15" s="533" t="s">
        <v>726</v>
      </c>
      <c r="C15" s="533"/>
      <c r="D15" s="533"/>
      <c r="E15" s="533"/>
      <c r="F15" s="236"/>
    </row>
    <row r="16" spans="1:6" s="237" customFormat="1" ht="16.5">
      <c r="A16" s="238" t="s">
        <v>610</v>
      </c>
      <c r="B16" s="239" t="s">
        <v>727</v>
      </c>
      <c r="C16" s="534" t="s">
        <v>612</v>
      </c>
      <c r="D16" s="535"/>
      <c r="E16" s="536"/>
      <c r="F16" s="236"/>
    </row>
    <row r="17" spans="1:12" s="237" customFormat="1" ht="33" customHeight="1">
      <c r="A17" s="238" t="s">
        <v>613</v>
      </c>
      <c r="B17" s="240" t="s">
        <v>614</v>
      </c>
      <c r="C17" s="537" t="s">
        <v>615</v>
      </c>
      <c r="D17" s="537"/>
      <c r="E17" s="537"/>
      <c r="F17" s="236"/>
    </row>
    <row r="18" spans="1:12">
      <c r="A18" s="241" t="s">
        <v>616</v>
      </c>
      <c r="B18" s="538">
        <v>45658</v>
      </c>
      <c r="C18" s="539"/>
      <c r="D18" s="540"/>
      <c r="E18" s="541"/>
      <c r="J18" s="231"/>
    </row>
    <row r="19" spans="1:12" ht="16.5">
      <c r="A19" s="242" t="s">
        <v>617</v>
      </c>
      <c r="B19" s="573" t="s">
        <v>618</v>
      </c>
      <c r="C19" s="545"/>
      <c r="D19" s="542"/>
      <c r="E19" s="543"/>
      <c r="G19" s="521" t="s">
        <v>619</v>
      </c>
      <c r="H19" s="521"/>
      <c r="I19" s="521"/>
      <c r="J19" s="521"/>
      <c r="K19" s="521"/>
      <c r="L19" s="521"/>
    </row>
    <row r="20" spans="1:12" ht="15.5">
      <c r="A20" s="522" t="s">
        <v>620</v>
      </c>
      <c r="B20" s="522" t="s">
        <v>621</v>
      </c>
      <c r="C20" s="524" t="s">
        <v>622</v>
      </c>
      <c r="D20" s="522" t="s">
        <v>623</v>
      </c>
      <c r="E20" s="526" t="s">
        <v>703</v>
      </c>
      <c r="F20" s="522" t="s">
        <v>625</v>
      </c>
      <c r="G20" s="528" t="s">
        <v>626</v>
      </c>
      <c r="H20" s="530" t="s">
        <v>627</v>
      </c>
      <c r="I20" s="531"/>
      <c r="J20" s="531"/>
      <c r="K20" s="531"/>
      <c r="L20" s="532" t="s">
        <v>628</v>
      </c>
    </row>
    <row r="21" spans="1:12" ht="134.15" customHeight="1">
      <c r="A21" s="523"/>
      <c r="B21" s="523"/>
      <c r="C21" s="525"/>
      <c r="D21" s="523"/>
      <c r="E21" s="527"/>
      <c r="F21" s="523"/>
      <c r="G21" s="529"/>
      <c r="H21" s="243" t="s">
        <v>629</v>
      </c>
      <c r="I21" s="244" t="s">
        <v>630</v>
      </c>
      <c r="J21" s="243" t="s">
        <v>631</v>
      </c>
      <c r="K21" s="245" t="s">
        <v>632</v>
      </c>
      <c r="L21" s="532"/>
    </row>
    <row r="22" spans="1:12" ht="58.5" customHeight="1">
      <c r="A22" s="310" t="s">
        <v>633</v>
      </c>
      <c r="B22" s="251" t="s">
        <v>634</v>
      </c>
      <c r="C22" s="427">
        <v>88</v>
      </c>
      <c r="D22" s="425">
        <v>111.265</v>
      </c>
      <c r="E22" s="415" t="s">
        <v>635</v>
      </c>
      <c r="F22" s="251" t="s">
        <v>636</v>
      </c>
      <c r="G22" s="313"/>
      <c r="H22" s="313"/>
      <c r="I22" s="313"/>
      <c r="J22" s="313"/>
      <c r="K22" s="426"/>
      <c r="L22" s="426">
        <v>1</v>
      </c>
    </row>
    <row r="23" spans="1:12" ht="58.5" customHeight="1">
      <c r="A23" s="310" t="s">
        <v>640</v>
      </c>
      <c r="B23" s="251" t="s">
        <v>683</v>
      </c>
      <c r="C23" s="427">
        <v>6</v>
      </c>
      <c r="D23" s="425">
        <v>1</v>
      </c>
      <c r="E23" s="415" t="s">
        <v>635</v>
      </c>
      <c r="F23" s="251" t="s">
        <v>636</v>
      </c>
      <c r="G23" s="313"/>
      <c r="H23" s="313"/>
      <c r="I23" s="313"/>
      <c r="J23" s="313"/>
      <c r="K23" s="426"/>
      <c r="L23" s="426">
        <v>1</v>
      </c>
    </row>
    <row r="24" spans="1:12" ht="58.5" customHeight="1">
      <c r="A24" s="310" t="s">
        <v>644</v>
      </c>
      <c r="B24" s="251" t="s">
        <v>645</v>
      </c>
      <c r="C24" s="427">
        <v>2587</v>
      </c>
      <c r="D24" s="425">
        <v>831.06583400000011</v>
      </c>
      <c r="E24" s="415" t="s">
        <v>635</v>
      </c>
      <c r="F24" s="251" t="s">
        <v>636</v>
      </c>
      <c r="G24" s="313"/>
      <c r="H24" s="313"/>
      <c r="I24" s="313"/>
      <c r="J24" s="313"/>
      <c r="K24" s="426"/>
      <c r="L24" s="426">
        <v>1</v>
      </c>
    </row>
    <row r="25" spans="1:12" ht="58.5" customHeight="1">
      <c r="A25" s="310" t="s">
        <v>646</v>
      </c>
      <c r="B25" s="251" t="s">
        <v>728</v>
      </c>
      <c r="C25" s="427">
        <v>209</v>
      </c>
      <c r="D25" s="425">
        <v>71.01900000000002</v>
      </c>
      <c r="E25" s="415" t="s">
        <v>635</v>
      </c>
      <c r="F25" s="251" t="s">
        <v>636</v>
      </c>
      <c r="G25" s="313"/>
      <c r="H25" s="313"/>
      <c r="I25" s="313"/>
      <c r="J25" s="313"/>
      <c r="K25" s="426"/>
      <c r="L25" s="426">
        <v>1</v>
      </c>
    </row>
    <row r="26" spans="1:12" ht="58.5" customHeight="1">
      <c r="A26" s="310" t="s">
        <v>648</v>
      </c>
      <c r="B26" s="251" t="s">
        <v>729</v>
      </c>
      <c r="C26" s="427">
        <v>2764</v>
      </c>
      <c r="D26" s="425">
        <v>4752.6040970000031</v>
      </c>
      <c r="E26" s="415" t="s">
        <v>635</v>
      </c>
      <c r="F26" s="251" t="s">
        <v>636</v>
      </c>
      <c r="G26" s="313"/>
      <c r="H26" s="313"/>
      <c r="I26" s="313"/>
      <c r="J26" s="313"/>
      <c r="K26" s="426"/>
      <c r="L26" s="426">
        <v>1</v>
      </c>
    </row>
    <row r="27" spans="1:12" ht="58.5" customHeight="1">
      <c r="A27" s="310" t="s">
        <v>674</v>
      </c>
      <c r="B27" s="312" t="s">
        <v>730</v>
      </c>
      <c r="C27" s="427">
        <v>190</v>
      </c>
      <c r="D27" s="425">
        <v>121.78500000000001</v>
      </c>
      <c r="E27" s="415" t="s">
        <v>635</v>
      </c>
      <c r="F27" s="251" t="s">
        <v>636</v>
      </c>
      <c r="G27" s="313"/>
      <c r="H27" s="313"/>
      <c r="I27" s="313"/>
      <c r="J27" s="313"/>
      <c r="K27" s="426"/>
      <c r="L27" s="426">
        <v>1</v>
      </c>
    </row>
    <row r="28" spans="1:12" ht="58.5" customHeight="1">
      <c r="A28" s="310" t="s">
        <v>650</v>
      </c>
      <c r="B28" s="251" t="s">
        <v>651</v>
      </c>
      <c r="C28" s="427">
        <v>284</v>
      </c>
      <c r="D28" s="425">
        <v>63.298380000000009</v>
      </c>
      <c r="E28" s="415" t="s">
        <v>635</v>
      </c>
      <c r="F28" s="251" t="s">
        <v>636</v>
      </c>
      <c r="G28" s="313"/>
      <c r="H28" s="313"/>
      <c r="I28" s="313"/>
      <c r="J28" s="313"/>
      <c r="K28" s="426"/>
      <c r="L28" s="426">
        <v>1</v>
      </c>
    </row>
    <row r="29" spans="1:12" ht="58.5" customHeight="1">
      <c r="A29" s="310" t="s">
        <v>724</v>
      </c>
      <c r="B29" s="251" t="s">
        <v>731</v>
      </c>
      <c r="C29" s="427">
        <v>352</v>
      </c>
      <c r="D29" s="425">
        <v>805.11159999999995</v>
      </c>
      <c r="E29" s="415" t="s">
        <v>635</v>
      </c>
      <c r="F29" s="251" t="s">
        <v>636</v>
      </c>
      <c r="G29" s="313"/>
      <c r="H29" s="313"/>
      <c r="I29" s="313"/>
      <c r="J29" s="313"/>
      <c r="K29" s="426"/>
      <c r="L29" s="426">
        <v>1</v>
      </c>
    </row>
    <row r="30" spans="1:12" ht="58.5" customHeight="1">
      <c r="A30" s="310" t="s">
        <v>652</v>
      </c>
      <c r="B30" s="251" t="s">
        <v>653</v>
      </c>
      <c r="C30" s="427">
        <v>1502</v>
      </c>
      <c r="D30" s="425">
        <v>51.243379999999995</v>
      </c>
      <c r="E30" s="415" t="s">
        <v>635</v>
      </c>
      <c r="F30" s="251" t="s">
        <v>636</v>
      </c>
      <c r="G30" s="313"/>
      <c r="H30" s="313"/>
      <c r="I30" s="313"/>
      <c r="J30" s="313"/>
      <c r="K30" s="426"/>
      <c r="L30" s="426">
        <v>1</v>
      </c>
    </row>
    <row r="31" spans="1:12" ht="58.5" customHeight="1">
      <c r="A31" s="310" t="s">
        <v>732</v>
      </c>
      <c r="B31" s="251" t="s">
        <v>733</v>
      </c>
      <c r="C31" s="427">
        <v>84</v>
      </c>
      <c r="D31" s="425">
        <v>29.177929999999996</v>
      </c>
      <c r="E31" s="415" t="s">
        <v>635</v>
      </c>
      <c r="F31" s="251" t="s">
        <v>636</v>
      </c>
      <c r="G31" s="313"/>
      <c r="H31" s="313"/>
      <c r="I31" s="313"/>
      <c r="J31" s="313"/>
      <c r="K31" s="426"/>
      <c r="L31" s="426">
        <v>1</v>
      </c>
    </row>
    <row r="32" spans="1:12" ht="58.5" customHeight="1">
      <c r="A32" s="310" t="s">
        <v>654</v>
      </c>
      <c r="B32" s="251" t="s">
        <v>734</v>
      </c>
      <c r="C32" s="427">
        <v>201</v>
      </c>
      <c r="D32" s="425">
        <v>102.50549999999998</v>
      </c>
      <c r="E32" s="415" t="s">
        <v>635</v>
      </c>
      <c r="F32" s="251" t="s">
        <v>636</v>
      </c>
      <c r="G32" s="313"/>
      <c r="H32" s="313"/>
      <c r="I32" s="313"/>
      <c r="J32" s="313"/>
      <c r="K32" s="426"/>
      <c r="L32" s="426">
        <v>1</v>
      </c>
    </row>
    <row r="33" spans="1:12" ht="58.5" customHeight="1">
      <c r="A33" s="310" t="s">
        <v>715</v>
      </c>
      <c r="B33" s="251" t="s">
        <v>735</v>
      </c>
      <c r="C33" s="427">
        <v>508</v>
      </c>
      <c r="D33" s="425">
        <v>139.91800000000001</v>
      </c>
      <c r="E33" s="415" t="s">
        <v>635</v>
      </c>
      <c r="F33" s="251" t="s">
        <v>636</v>
      </c>
      <c r="G33" s="313"/>
      <c r="H33" s="313"/>
      <c r="I33" s="313"/>
      <c r="J33" s="313"/>
      <c r="K33" s="426"/>
      <c r="L33" s="426">
        <v>1</v>
      </c>
    </row>
    <row r="34" spans="1:12" ht="33.75" customHeight="1">
      <c r="A34" s="253" t="s">
        <v>660</v>
      </c>
      <c r="B34" s="577" t="s">
        <v>661</v>
      </c>
      <c r="C34" s="546"/>
    </row>
    <row r="35" spans="1:12" ht="33.75" customHeight="1">
      <c r="A35" s="254" t="s">
        <v>662</v>
      </c>
      <c r="B35" s="519" t="s">
        <v>663</v>
      </c>
      <c r="C35" s="519"/>
    </row>
    <row r="36" spans="1:12">
      <c r="A36" s="255"/>
      <c r="B36" s="256"/>
      <c r="C36" s="257"/>
    </row>
    <row r="37" spans="1:12" ht="305.14999999999998" hidden="1" customHeight="1">
      <c r="A37" s="520" t="s">
        <v>664</v>
      </c>
      <c r="B37" s="520"/>
      <c r="C37" s="520"/>
      <c r="D37" s="520"/>
      <c r="E37" s="520"/>
      <c r="F37" s="520"/>
    </row>
    <row r="38" spans="1:12">
      <c r="A38" s="520"/>
      <c r="B38" s="520"/>
      <c r="C38" s="520"/>
      <c r="D38" s="520"/>
      <c r="E38" s="520"/>
      <c r="F38" s="520"/>
    </row>
  </sheetData>
  <mergeCells count="20">
    <mergeCell ref="B15:E15"/>
    <mergeCell ref="C16:E16"/>
    <mergeCell ref="C17:E17"/>
    <mergeCell ref="B18:C18"/>
    <mergeCell ref="D18:E19"/>
    <mergeCell ref="B19:C19"/>
    <mergeCell ref="B34:C34"/>
    <mergeCell ref="B35:C35"/>
    <mergeCell ref="A37:F37"/>
    <mergeCell ref="A38:F38"/>
    <mergeCell ref="G19:L19"/>
    <mergeCell ref="A20:A21"/>
    <mergeCell ref="B20:B21"/>
    <mergeCell ref="C20:C21"/>
    <mergeCell ref="D20:D21"/>
    <mergeCell ref="E20:E21"/>
    <mergeCell ref="F20:F21"/>
    <mergeCell ref="G20:G21"/>
    <mergeCell ref="H20:K20"/>
    <mergeCell ref="L20:L2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FA0FA-5A5C-4437-8EA4-13C794E89BCF}">
  <dimension ref="A1:X38"/>
  <sheetViews>
    <sheetView workbookViewId="0">
      <selection activeCell="F32" sqref="F32"/>
    </sheetView>
  </sheetViews>
  <sheetFormatPr defaultColWidth="9.26953125" defaultRowHeight="11.5"/>
  <cols>
    <col min="1" max="1" width="10.26953125" style="2" customWidth="1"/>
    <col min="2" max="2" width="80.26953125" style="2" customWidth="1"/>
    <col min="3" max="3" width="9.26953125" style="2" customWidth="1"/>
    <col min="4" max="4" width="10.26953125" style="7" customWidth="1"/>
    <col min="5" max="5" width="9.26953125" style="7"/>
    <col min="6" max="6" width="9.26953125" style="7" customWidth="1"/>
    <col min="7" max="16384" width="9.26953125" style="2"/>
  </cols>
  <sheetData>
    <row r="1" spans="2:8">
      <c r="B1" s="5"/>
      <c r="C1" s="5"/>
    </row>
    <row r="2" spans="2:8" ht="12" thickBot="1">
      <c r="B2" s="111" t="s">
        <v>238</v>
      </c>
      <c r="C2" s="111">
        <v>2020</v>
      </c>
      <c r="D2" s="115">
        <v>2021</v>
      </c>
      <c r="E2" s="115">
        <v>2022</v>
      </c>
      <c r="F2" s="115">
        <v>2023</v>
      </c>
      <c r="G2" s="115">
        <v>2024</v>
      </c>
      <c r="H2" s="153">
        <v>2025</v>
      </c>
    </row>
    <row r="3" spans="2:8" s="63" customFormat="1">
      <c r="B3" s="64" t="s">
        <v>239</v>
      </c>
      <c r="C3" s="64">
        <v>179</v>
      </c>
      <c r="D3" s="66">
        <v>232</v>
      </c>
      <c r="E3" s="66">
        <v>217</v>
      </c>
      <c r="F3" s="66">
        <v>205</v>
      </c>
      <c r="G3" s="63">
        <v>228</v>
      </c>
      <c r="H3" s="63">
        <v>226</v>
      </c>
    </row>
    <row r="4" spans="2:8" s="63" customFormat="1">
      <c r="B4" s="64" t="s">
        <v>240</v>
      </c>
      <c r="C4" s="84">
        <v>0.67</v>
      </c>
      <c r="D4" s="68">
        <v>0.61</v>
      </c>
      <c r="E4" s="68">
        <v>0.67</v>
      </c>
      <c r="F4" s="68">
        <v>0.62</v>
      </c>
      <c r="G4" s="85">
        <v>0.71</v>
      </c>
      <c r="H4" s="85">
        <v>0.73</v>
      </c>
    </row>
    <row r="5" spans="2:8" s="63" customFormat="1">
      <c r="B5" s="64" t="s">
        <v>241</v>
      </c>
      <c r="C5" s="64"/>
      <c r="D5" s="68">
        <v>1</v>
      </c>
      <c r="E5" s="68">
        <v>0.96</v>
      </c>
      <c r="F5" s="68">
        <v>0.94</v>
      </c>
      <c r="G5" s="85">
        <v>0.97</v>
      </c>
      <c r="H5" s="85">
        <v>0.97</v>
      </c>
    </row>
    <row r="6" spans="2:8" s="63" customFormat="1">
      <c r="B6" s="64" t="s">
        <v>242</v>
      </c>
      <c r="C6" s="64"/>
      <c r="D6" s="68">
        <v>0.5</v>
      </c>
      <c r="E6" s="68">
        <v>0.53</v>
      </c>
      <c r="F6" s="68">
        <v>0.59</v>
      </c>
      <c r="G6" s="85">
        <v>0.57999999999999996</v>
      </c>
      <c r="H6" s="85">
        <v>0.93</v>
      </c>
    </row>
    <row r="7" spans="2:8" s="63" customFormat="1">
      <c r="B7" s="64" t="s">
        <v>243</v>
      </c>
      <c r="C7" s="64"/>
      <c r="D7" s="66">
        <v>1</v>
      </c>
      <c r="E7" s="66">
        <v>0</v>
      </c>
      <c r="F7" s="66">
        <v>2</v>
      </c>
      <c r="G7" s="63">
        <v>3</v>
      </c>
      <c r="H7" s="63">
        <v>4</v>
      </c>
    </row>
    <row r="8" spans="2:8" s="63" customFormat="1">
      <c r="B8" s="64" t="s">
        <v>244</v>
      </c>
      <c r="C8" s="64"/>
      <c r="D8" s="68">
        <v>0.7</v>
      </c>
      <c r="E8" s="82">
        <v>0.999</v>
      </c>
      <c r="F8" s="82">
        <v>0.99</v>
      </c>
      <c r="G8" s="85">
        <v>0.99</v>
      </c>
      <c r="H8" s="85">
        <v>0.99</v>
      </c>
    </row>
    <row r="9" spans="2:8">
      <c r="B9" s="1"/>
      <c r="C9" s="1"/>
      <c r="D9" s="60"/>
      <c r="E9" s="60"/>
      <c r="F9" s="60"/>
    </row>
    <row r="10" spans="2:8" ht="12" thickBot="1">
      <c r="B10" s="111" t="s">
        <v>245</v>
      </c>
      <c r="C10" s="111">
        <v>2020</v>
      </c>
      <c r="D10" s="115">
        <v>2021</v>
      </c>
      <c r="E10" s="115">
        <v>2022</v>
      </c>
      <c r="F10" s="115">
        <v>2023</v>
      </c>
      <c r="G10" s="115">
        <v>2024</v>
      </c>
      <c r="H10" s="153">
        <v>2025</v>
      </c>
    </row>
    <row r="11" spans="2:8" s="63" customFormat="1">
      <c r="B11" s="64" t="s">
        <v>246</v>
      </c>
      <c r="C11" s="64">
        <v>1</v>
      </c>
      <c r="D11" s="66">
        <v>1</v>
      </c>
      <c r="E11" s="66">
        <v>4</v>
      </c>
      <c r="F11" s="66">
        <v>3</v>
      </c>
      <c r="G11" s="63">
        <v>1</v>
      </c>
      <c r="H11" s="63">
        <v>1</v>
      </c>
    </row>
    <row r="13" spans="2:8" ht="12" thickBot="1">
      <c r="B13" s="111" t="s">
        <v>247</v>
      </c>
      <c r="C13" s="111">
        <v>2020</v>
      </c>
      <c r="D13" s="115">
        <v>2021</v>
      </c>
      <c r="E13" s="115">
        <v>2022</v>
      </c>
      <c r="F13" s="115">
        <v>2023</v>
      </c>
      <c r="G13" s="115">
        <v>2024</v>
      </c>
      <c r="H13" s="153">
        <v>2025</v>
      </c>
    </row>
    <row r="14" spans="2:8" s="63" customFormat="1">
      <c r="B14" s="64" t="s">
        <v>248</v>
      </c>
      <c r="C14" s="64">
        <v>27.7</v>
      </c>
      <c r="D14" s="66">
        <v>27.6</v>
      </c>
      <c r="E14" s="66">
        <v>24.2</v>
      </c>
      <c r="F14" s="66">
        <v>30.9</v>
      </c>
      <c r="G14" s="63">
        <v>37.299999999999997</v>
      </c>
      <c r="H14" s="63">
        <v>56.7</v>
      </c>
    </row>
    <row r="16" spans="2:8">
      <c r="B16" s="111" t="s">
        <v>249</v>
      </c>
      <c r="C16" s="111">
        <v>2020</v>
      </c>
      <c r="D16" s="115">
        <v>2021</v>
      </c>
      <c r="E16" s="115">
        <v>2022</v>
      </c>
      <c r="F16" s="115">
        <v>2023</v>
      </c>
      <c r="G16" s="115">
        <v>2024</v>
      </c>
      <c r="H16" s="115">
        <v>2025</v>
      </c>
    </row>
    <row r="17" spans="1:9" s="72" customFormat="1" ht="23">
      <c r="A17" s="91" t="s">
        <v>1</v>
      </c>
      <c r="B17" s="91" t="s">
        <v>250</v>
      </c>
      <c r="C17" s="455"/>
      <c r="D17" s="420" t="s">
        <v>251</v>
      </c>
      <c r="E17" s="420" t="s">
        <v>252</v>
      </c>
      <c r="F17" s="420" t="s">
        <v>253</v>
      </c>
      <c r="G17" s="90" t="s">
        <v>254</v>
      </c>
      <c r="H17" s="90" t="s">
        <v>255</v>
      </c>
    </row>
    <row r="18" spans="1:9" s="20" customFormat="1">
      <c r="A18" s="63"/>
      <c r="B18" s="2" t="s">
        <v>256</v>
      </c>
      <c r="C18" s="2">
        <v>457</v>
      </c>
      <c r="D18" s="7">
        <v>439</v>
      </c>
      <c r="E18" s="7">
        <v>584</v>
      </c>
      <c r="F18" s="7">
        <v>423</v>
      </c>
      <c r="G18" s="2">
        <v>424</v>
      </c>
      <c r="H18" s="2">
        <v>506</v>
      </c>
    </row>
    <row r="19" spans="1:9" s="72" customFormat="1">
      <c r="A19" s="2"/>
      <c r="B19" s="2" t="s">
        <v>257</v>
      </c>
      <c r="C19" s="2">
        <v>53</v>
      </c>
      <c r="D19" s="7">
        <v>38</v>
      </c>
      <c r="E19" s="7">
        <v>32</v>
      </c>
      <c r="F19" s="7">
        <v>31</v>
      </c>
      <c r="G19" s="2">
        <v>34</v>
      </c>
      <c r="H19" s="2">
        <v>25</v>
      </c>
      <c r="I19" s="20"/>
    </row>
    <row r="20" spans="1:9" s="20" customFormat="1">
      <c r="A20" s="2"/>
      <c r="B20" s="2" t="s">
        <v>258</v>
      </c>
      <c r="C20" s="2"/>
      <c r="D20" s="7">
        <v>91</v>
      </c>
      <c r="E20" s="7">
        <v>123</v>
      </c>
      <c r="F20" s="7">
        <v>154</v>
      </c>
      <c r="G20" s="2">
        <v>188</v>
      </c>
      <c r="H20" s="2">
        <v>213</v>
      </c>
    </row>
    <row r="21" spans="1:9" s="63" customFormat="1">
      <c r="B21" s="2"/>
      <c r="C21" s="2"/>
      <c r="D21" s="7"/>
      <c r="E21" s="7"/>
      <c r="F21" s="7"/>
      <c r="G21" s="2"/>
      <c r="H21" s="2"/>
    </row>
    <row r="22" spans="1:9" s="63" customFormat="1">
      <c r="B22" s="63" t="s">
        <v>259</v>
      </c>
      <c r="C22" s="73"/>
      <c r="D22" s="73"/>
      <c r="E22" s="73"/>
      <c r="F22" s="73"/>
      <c r="G22" s="73"/>
      <c r="H22" s="73"/>
    </row>
    <row r="23" spans="1:9" s="63" customFormat="1">
      <c r="D23" s="66"/>
      <c r="E23" s="66"/>
      <c r="F23" s="66"/>
    </row>
    <row r="38" spans="12:24">
      <c r="L38" s="456"/>
      <c r="M38" s="456"/>
      <c r="N38" s="456"/>
      <c r="O38" s="456"/>
      <c r="P38" s="456"/>
      <c r="Q38" s="456"/>
      <c r="R38" s="456"/>
      <c r="S38" s="456"/>
      <c r="T38" s="456"/>
      <c r="U38" s="456"/>
      <c r="V38" s="456"/>
      <c r="W38" s="456"/>
      <c r="X38" s="456"/>
    </row>
  </sheetData>
  <pageMargins left="0.7" right="0.7" top="0.75" bottom="0.75" header="0.3" footer="0.3"/>
  <pageSetup orientation="portrait" r:id="rId1"/>
  <customProperties>
    <customPr name="_pios_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05C2F-F06C-4C04-8442-DB8515CCC58C}">
  <sheetPr>
    <tabColor theme="2" tint="-0.499984740745262"/>
  </sheetPr>
  <dimension ref="A1:L52"/>
  <sheetViews>
    <sheetView topLeftCell="A14" zoomScaleNormal="100" workbookViewId="0">
      <selection activeCell="E22" sqref="E22"/>
    </sheetView>
  </sheetViews>
  <sheetFormatPr defaultRowHeight="14.5"/>
  <cols>
    <col min="1" max="1" width="41.81640625" style="231" customWidth="1"/>
    <col min="2" max="2" width="40.54296875" style="231" customWidth="1"/>
    <col min="3" max="3" width="21.26953125" customWidth="1"/>
    <col min="4" max="4" width="11.1796875" customWidth="1"/>
    <col min="5" max="5" width="23.7265625" bestFit="1" customWidth="1"/>
    <col min="6" max="6" width="29.453125" style="231" bestFit="1" customWidth="1"/>
    <col min="7" max="7" width="17.26953125" customWidth="1"/>
    <col min="8" max="8" width="16.26953125" customWidth="1"/>
    <col min="9" max="9" width="13.26953125" customWidth="1"/>
    <col min="10" max="10" width="14.1796875" customWidth="1"/>
  </cols>
  <sheetData>
    <row r="1" spans="1:6" ht="29" hidden="1">
      <c r="A1" s="230" t="s">
        <v>596</v>
      </c>
    </row>
    <row r="2" spans="1:6" hidden="1">
      <c r="A2" s="230" t="s">
        <v>597</v>
      </c>
    </row>
    <row r="3" spans="1:6" ht="29" hidden="1">
      <c r="A3" s="230" t="s">
        <v>598</v>
      </c>
    </row>
    <row r="4" spans="1:6" hidden="1">
      <c r="A4" s="231" t="s">
        <v>599</v>
      </c>
    </row>
    <row r="5" spans="1:6" hidden="1">
      <c r="A5" s="231" t="s">
        <v>600</v>
      </c>
    </row>
    <row r="6" spans="1:6" hidden="1">
      <c r="A6" s="231" t="s">
        <v>601</v>
      </c>
    </row>
    <row r="7" spans="1:6" hidden="1">
      <c r="A7" s="231" t="s">
        <v>602</v>
      </c>
    </row>
    <row r="8" spans="1:6" hidden="1">
      <c r="A8" s="231" t="s">
        <v>603</v>
      </c>
    </row>
    <row r="9" spans="1:6" hidden="1">
      <c r="A9" s="231" t="s">
        <v>604</v>
      </c>
    </row>
    <row r="10" spans="1:6" hidden="1"/>
    <row r="11" spans="1:6" hidden="1">
      <c r="A11" s="232" t="s">
        <v>605</v>
      </c>
    </row>
    <row r="12" spans="1:6" hidden="1">
      <c r="A12" s="232" t="s">
        <v>606</v>
      </c>
    </row>
    <row r="13" spans="1:6" s="234" customFormat="1" hidden="1">
      <c r="A13" s="233" t="s">
        <v>607</v>
      </c>
      <c r="B13" s="233"/>
      <c r="F13" s="233"/>
    </row>
    <row r="14" spans="1:6">
      <c r="A14" s="232"/>
    </row>
    <row r="15" spans="1:6" s="237" customFormat="1" ht="16.5">
      <c r="A15" s="235" t="s">
        <v>665</v>
      </c>
      <c r="B15" s="533" t="s">
        <v>736</v>
      </c>
      <c r="C15" s="533"/>
      <c r="D15" s="533"/>
      <c r="E15" s="533"/>
      <c r="F15" s="236"/>
    </row>
    <row r="16" spans="1:6" s="237" customFormat="1" ht="16.5">
      <c r="A16" s="238" t="s">
        <v>610</v>
      </c>
      <c r="B16" s="239" t="s">
        <v>737</v>
      </c>
      <c r="C16" s="534" t="s">
        <v>612</v>
      </c>
      <c r="D16" s="535"/>
      <c r="E16" s="536"/>
      <c r="F16" s="236"/>
    </row>
    <row r="17" spans="1:12" s="237" customFormat="1" ht="58.5" customHeight="1">
      <c r="A17" s="238" t="s">
        <v>613</v>
      </c>
      <c r="B17" s="240" t="s">
        <v>614</v>
      </c>
      <c r="C17" s="537" t="s">
        <v>738</v>
      </c>
      <c r="D17" s="537"/>
      <c r="E17" s="537"/>
      <c r="F17" s="236"/>
    </row>
    <row r="18" spans="1:12">
      <c r="A18" s="241" t="s">
        <v>616</v>
      </c>
      <c r="B18" s="538">
        <v>45658</v>
      </c>
      <c r="C18" s="539"/>
      <c r="D18" s="540"/>
      <c r="E18" s="541"/>
      <c r="J18" s="231"/>
    </row>
    <row r="19" spans="1:12" ht="16.5">
      <c r="A19" s="242" t="s">
        <v>617</v>
      </c>
      <c r="B19" s="573" t="s">
        <v>618</v>
      </c>
      <c r="C19" s="545"/>
      <c r="D19" s="542"/>
      <c r="E19" s="543"/>
      <c r="G19" s="521" t="s">
        <v>619</v>
      </c>
      <c r="H19" s="521"/>
      <c r="I19" s="521"/>
      <c r="J19" s="521"/>
      <c r="K19" s="521"/>
      <c r="L19" s="521"/>
    </row>
    <row r="20" spans="1:12" ht="15.5">
      <c r="A20" s="522" t="s">
        <v>620</v>
      </c>
      <c r="B20" s="522" t="s">
        <v>621</v>
      </c>
      <c r="C20" s="524" t="s">
        <v>622</v>
      </c>
      <c r="D20" s="522" t="s">
        <v>623</v>
      </c>
      <c r="E20" s="526" t="s">
        <v>703</v>
      </c>
      <c r="F20" s="522" t="s">
        <v>625</v>
      </c>
      <c r="G20" s="528" t="s">
        <v>626</v>
      </c>
      <c r="H20" s="530" t="s">
        <v>627</v>
      </c>
      <c r="I20" s="531"/>
      <c r="J20" s="531"/>
      <c r="K20" s="531"/>
      <c r="L20" s="532" t="s">
        <v>628</v>
      </c>
    </row>
    <row r="21" spans="1:12" ht="134.15" customHeight="1">
      <c r="A21" s="523"/>
      <c r="B21" s="579"/>
      <c r="C21" s="580"/>
      <c r="D21" s="523"/>
      <c r="E21" s="527"/>
      <c r="F21" s="523"/>
      <c r="G21" s="529"/>
      <c r="H21" s="243" t="s">
        <v>629</v>
      </c>
      <c r="I21" s="244" t="s">
        <v>630</v>
      </c>
      <c r="J21" s="243" t="s">
        <v>631</v>
      </c>
      <c r="K21" s="245" t="s">
        <v>632</v>
      </c>
      <c r="L21" s="532"/>
    </row>
    <row r="22" spans="1:12" ht="58.5" customHeight="1">
      <c r="A22" s="310" t="s">
        <v>633</v>
      </c>
      <c r="B22" s="251" t="s">
        <v>634</v>
      </c>
      <c r="C22" s="429">
        <v>11894</v>
      </c>
      <c r="D22" s="428">
        <v>15177</v>
      </c>
      <c r="E22" s="415" t="s">
        <v>635</v>
      </c>
      <c r="F22" s="251" t="s">
        <v>636</v>
      </c>
      <c r="G22" s="313"/>
      <c r="H22" s="313"/>
      <c r="I22" s="313">
        <v>100</v>
      </c>
      <c r="J22" s="431"/>
      <c r="K22" s="426"/>
      <c r="L22" s="426"/>
    </row>
    <row r="23" spans="1:12" ht="58.5" customHeight="1">
      <c r="A23" s="310" t="s">
        <v>633</v>
      </c>
      <c r="B23" s="251" t="s">
        <v>634</v>
      </c>
      <c r="C23" s="430">
        <v>11729</v>
      </c>
      <c r="D23" s="428">
        <v>15135</v>
      </c>
      <c r="E23" s="415" t="s">
        <v>635</v>
      </c>
      <c r="F23" s="251" t="s">
        <v>639</v>
      </c>
      <c r="G23" s="313"/>
      <c r="H23" s="313"/>
      <c r="I23" s="313">
        <v>100</v>
      </c>
      <c r="J23" s="431"/>
      <c r="K23" s="426"/>
      <c r="L23" s="426"/>
    </row>
    <row r="24" spans="1:12" ht="58.5" customHeight="1">
      <c r="A24" s="310" t="s">
        <v>640</v>
      </c>
      <c r="B24" s="251" t="s">
        <v>683</v>
      </c>
      <c r="C24" s="429">
        <v>43915</v>
      </c>
      <c r="D24" s="428">
        <v>8075</v>
      </c>
      <c r="E24" s="415" t="s">
        <v>635</v>
      </c>
      <c r="F24" s="251" t="s">
        <v>636</v>
      </c>
      <c r="G24" s="313"/>
      <c r="H24" s="313"/>
      <c r="I24" s="313">
        <v>100</v>
      </c>
      <c r="J24" s="431"/>
      <c r="K24" s="426"/>
      <c r="L24" s="426"/>
    </row>
    <row r="25" spans="1:12" ht="58.5" customHeight="1">
      <c r="A25" s="310" t="s">
        <v>640</v>
      </c>
      <c r="B25" s="251" t="s">
        <v>683</v>
      </c>
      <c r="C25" s="430">
        <v>30</v>
      </c>
      <c r="D25" s="428">
        <v>6</v>
      </c>
      <c r="E25" s="415" t="s">
        <v>635</v>
      </c>
      <c r="F25" s="251" t="s">
        <v>639</v>
      </c>
      <c r="G25" s="313"/>
      <c r="H25" s="313"/>
      <c r="I25" s="313">
        <v>100</v>
      </c>
      <c r="J25" s="431"/>
      <c r="K25" s="426"/>
      <c r="L25" s="426"/>
    </row>
    <row r="26" spans="1:12" ht="58.5" customHeight="1">
      <c r="A26" s="310" t="s">
        <v>642</v>
      </c>
      <c r="B26" s="251" t="s">
        <v>739</v>
      </c>
      <c r="C26" s="429">
        <v>30299</v>
      </c>
      <c r="D26" s="428">
        <v>5639</v>
      </c>
      <c r="E26" s="415" t="s">
        <v>635</v>
      </c>
      <c r="F26" s="251" t="s">
        <v>636</v>
      </c>
      <c r="G26" s="313"/>
      <c r="H26" s="313"/>
      <c r="I26" s="313">
        <v>100</v>
      </c>
      <c r="J26" s="431"/>
      <c r="K26" s="426"/>
      <c r="L26" s="426"/>
    </row>
    <row r="27" spans="1:12" ht="58.5" customHeight="1">
      <c r="A27" s="310" t="s">
        <v>642</v>
      </c>
      <c r="B27" s="251" t="s">
        <v>739</v>
      </c>
      <c r="C27" s="430">
        <v>6360</v>
      </c>
      <c r="D27" s="428">
        <v>823</v>
      </c>
      <c r="E27" s="415" t="s">
        <v>635</v>
      </c>
      <c r="F27" s="251" t="s">
        <v>639</v>
      </c>
      <c r="G27" s="313"/>
      <c r="H27" s="313"/>
      <c r="I27" s="313">
        <v>100</v>
      </c>
      <c r="J27" s="431"/>
      <c r="K27" s="426"/>
      <c r="L27" s="426"/>
    </row>
    <row r="28" spans="1:12" ht="58.5" customHeight="1">
      <c r="A28" s="310" t="s">
        <v>644</v>
      </c>
      <c r="B28" s="251" t="s">
        <v>645</v>
      </c>
      <c r="C28" s="429">
        <v>80296</v>
      </c>
      <c r="D28" s="428">
        <v>24758</v>
      </c>
      <c r="E28" s="415" t="s">
        <v>635</v>
      </c>
      <c r="F28" s="251" t="s">
        <v>636</v>
      </c>
      <c r="G28" s="313"/>
      <c r="H28" s="313"/>
      <c r="I28" s="313">
        <v>100</v>
      </c>
      <c r="J28" s="431"/>
      <c r="K28" s="426"/>
      <c r="L28" s="426"/>
    </row>
    <row r="29" spans="1:12" ht="58.5" customHeight="1">
      <c r="A29" s="310" t="s">
        <v>644</v>
      </c>
      <c r="B29" s="251" t="s">
        <v>645</v>
      </c>
      <c r="C29" s="430">
        <v>40190</v>
      </c>
      <c r="D29" s="428">
        <v>15526</v>
      </c>
      <c r="E29" s="415" t="s">
        <v>635</v>
      </c>
      <c r="F29" s="251" t="s">
        <v>639</v>
      </c>
      <c r="G29" s="313"/>
      <c r="H29" s="313"/>
      <c r="I29" s="313">
        <v>100</v>
      </c>
      <c r="J29" s="431"/>
      <c r="K29" s="426"/>
      <c r="L29" s="426"/>
    </row>
    <row r="30" spans="1:12" ht="58.5" customHeight="1">
      <c r="A30" s="310" t="s">
        <v>646</v>
      </c>
      <c r="B30" s="251" t="s">
        <v>728</v>
      </c>
      <c r="C30" s="429">
        <v>121233</v>
      </c>
      <c r="D30" s="428">
        <v>61812</v>
      </c>
      <c r="E30" s="415" t="s">
        <v>635</v>
      </c>
      <c r="F30" s="251" t="s">
        <v>636</v>
      </c>
      <c r="G30" s="313"/>
      <c r="H30" s="313"/>
      <c r="I30" s="313">
        <v>100</v>
      </c>
      <c r="J30" s="431"/>
      <c r="K30" s="426"/>
      <c r="L30" s="426"/>
    </row>
    <row r="31" spans="1:12" ht="58.5" customHeight="1">
      <c r="A31" s="310" t="s">
        <v>646</v>
      </c>
      <c r="B31" s="251" t="s">
        <v>728</v>
      </c>
      <c r="C31" s="430">
        <v>1670</v>
      </c>
      <c r="D31" s="428">
        <v>605</v>
      </c>
      <c r="E31" s="415" t="s">
        <v>635</v>
      </c>
      <c r="F31" s="251" t="s">
        <v>639</v>
      </c>
      <c r="G31" s="313"/>
      <c r="H31" s="313"/>
      <c r="I31" s="313">
        <v>100</v>
      </c>
      <c r="J31" s="431"/>
      <c r="K31" s="426"/>
      <c r="L31" s="426"/>
    </row>
    <row r="32" spans="1:12" ht="58.5" customHeight="1">
      <c r="A32" s="310" t="s">
        <v>648</v>
      </c>
      <c r="B32" s="251" t="s">
        <v>729</v>
      </c>
      <c r="C32" s="429">
        <v>127511</v>
      </c>
      <c r="D32" s="428">
        <v>145151</v>
      </c>
      <c r="E32" s="415" t="s">
        <v>635</v>
      </c>
      <c r="F32" s="251" t="s">
        <v>636</v>
      </c>
      <c r="G32" s="313"/>
      <c r="H32" s="313"/>
      <c r="I32" s="313">
        <v>100</v>
      </c>
      <c r="J32" s="431"/>
      <c r="K32" s="426"/>
      <c r="L32" s="426"/>
    </row>
    <row r="33" spans="1:12" ht="58.5" customHeight="1">
      <c r="A33" s="310" t="s">
        <v>648</v>
      </c>
      <c r="B33" s="251" t="s">
        <v>729</v>
      </c>
      <c r="C33" s="430">
        <v>21357</v>
      </c>
      <c r="D33" s="428">
        <v>27776</v>
      </c>
      <c r="E33" s="415" t="s">
        <v>635</v>
      </c>
      <c r="F33" s="251" t="s">
        <v>639</v>
      </c>
      <c r="G33" s="313"/>
      <c r="H33" s="313"/>
      <c r="I33" s="313">
        <v>100</v>
      </c>
      <c r="J33" s="431"/>
      <c r="K33" s="426"/>
      <c r="L33" s="426"/>
    </row>
    <row r="34" spans="1:12" ht="58.5" customHeight="1">
      <c r="A34" s="310" t="s">
        <v>674</v>
      </c>
      <c r="B34" s="312" t="s">
        <v>730</v>
      </c>
      <c r="C34" s="429">
        <v>20157</v>
      </c>
      <c r="D34" s="428">
        <v>11108</v>
      </c>
      <c r="E34" s="415" t="s">
        <v>635</v>
      </c>
      <c r="F34" s="251" t="s">
        <v>636</v>
      </c>
      <c r="G34" s="313"/>
      <c r="H34" s="313"/>
      <c r="I34" s="313">
        <v>100</v>
      </c>
      <c r="J34" s="431"/>
      <c r="K34" s="426"/>
      <c r="L34" s="426"/>
    </row>
    <row r="35" spans="1:12" ht="58.5" customHeight="1">
      <c r="A35" s="310" t="s">
        <v>674</v>
      </c>
      <c r="B35" s="312" t="s">
        <v>730</v>
      </c>
      <c r="C35" s="430">
        <v>292</v>
      </c>
      <c r="D35" s="428">
        <v>147</v>
      </c>
      <c r="E35" s="415" t="s">
        <v>635</v>
      </c>
      <c r="F35" s="251" t="s">
        <v>639</v>
      </c>
      <c r="G35" s="313"/>
      <c r="H35" s="313"/>
      <c r="I35" s="313">
        <v>100</v>
      </c>
      <c r="J35" s="431"/>
      <c r="K35" s="426"/>
      <c r="L35" s="426"/>
    </row>
    <row r="36" spans="1:12" ht="58.5" customHeight="1">
      <c r="A36" s="310" t="s">
        <v>650</v>
      </c>
      <c r="B36" s="251" t="s">
        <v>651</v>
      </c>
      <c r="C36" s="429">
        <v>23140</v>
      </c>
      <c r="D36" s="428">
        <v>4165</v>
      </c>
      <c r="E36" s="415" t="s">
        <v>635</v>
      </c>
      <c r="F36" s="251" t="s">
        <v>636</v>
      </c>
      <c r="G36" s="313"/>
      <c r="H36" s="313"/>
      <c r="I36" s="313">
        <v>100</v>
      </c>
      <c r="J36" s="431"/>
      <c r="K36" s="426"/>
      <c r="L36" s="426"/>
    </row>
    <row r="37" spans="1:12" ht="58.5" customHeight="1">
      <c r="A37" s="310" t="s">
        <v>650</v>
      </c>
      <c r="B37" s="251" t="s">
        <v>651</v>
      </c>
      <c r="C37" s="430">
        <v>561</v>
      </c>
      <c r="D37" s="428">
        <v>187</v>
      </c>
      <c r="E37" s="415" t="s">
        <v>635</v>
      </c>
      <c r="F37" s="251" t="s">
        <v>639</v>
      </c>
      <c r="G37" s="313"/>
      <c r="H37" s="313"/>
      <c r="I37" s="313">
        <v>100</v>
      </c>
      <c r="J37" s="431"/>
      <c r="K37" s="426"/>
      <c r="L37" s="426"/>
    </row>
    <row r="38" spans="1:12" ht="58.5" customHeight="1">
      <c r="A38" s="310" t="s">
        <v>724</v>
      </c>
      <c r="B38" s="251" t="s">
        <v>731</v>
      </c>
      <c r="C38" s="429">
        <v>6505</v>
      </c>
      <c r="D38" s="428">
        <v>11205</v>
      </c>
      <c r="E38" s="415" t="s">
        <v>635</v>
      </c>
      <c r="F38" s="251" t="s">
        <v>636</v>
      </c>
      <c r="G38" s="313"/>
      <c r="H38" s="313"/>
      <c r="I38" s="313">
        <v>100</v>
      </c>
      <c r="J38" s="431"/>
      <c r="K38" s="426"/>
      <c r="L38" s="426"/>
    </row>
    <row r="39" spans="1:12" ht="58.5" customHeight="1">
      <c r="A39" s="310" t="s">
        <v>724</v>
      </c>
      <c r="B39" s="251" t="s">
        <v>731</v>
      </c>
      <c r="C39" s="430">
        <v>7222</v>
      </c>
      <c r="D39" s="428">
        <v>8063</v>
      </c>
      <c r="E39" s="415" t="s">
        <v>635</v>
      </c>
      <c r="F39" s="251" t="s">
        <v>639</v>
      </c>
      <c r="G39" s="313"/>
      <c r="H39" s="313"/>
      <c r="I39" s="313">
        <v>100</v>
      </c>
      <c r="J39" s="431"/>
      <c r="K39" s="426"/>
      <c r="L39" s="426"/>
    </row>
    <row r="40" spans="1:12" ht="58.5" customHeight="1">
      <c r="A40" s="310" t="s">
        <v>652</v>
      </c>
      <c r="B40" s="251" t="s">
        <v>653</v>
      </c>
      <c r="C40" s="429">
        <v>5640</v>
      </c>
      <c r="D40" s="428">
        <v>436</v>
      </c>
      <c r="E40" s="415" t="s">
        <v>635</v>
      </c>
      <c r="F40" s="251" t="s">
        <v>636</v>
      </c>
      <c r="G40" s="313"/>
      <c r="H40" s="313"/>
      <c r="I40" s="313">
        <v>100</v>
      </c>
      <c r="J40" s="431"/>
      <c r="K40" s="426"/>
      <c r="L40" s="426"/>
    </row>
    <row r="41" spans="1:12" ht="58.5" customHeight="1">
      <c r="A41" s="310" t="s">
        <v>652</v>
      </c>
      <c r="B41" s="251" t="s">
        <v>653</v>
      </c>
      <c r="C41" s="430">
        <v>1632</v>
      </c>
      <c r="D41" s="428">
        <v>114</v>
      </c>
      <c r="E41" s="415" t="s">
        <v>635</v>
      </c>
      <c r="F41" s="251" t="s">
        <v>639</v>
      </c>
      <c r="G41" s="313"/>
      <c r="H41" s="313"/>
      <c r="I41" s="313">
        <v>100</v>
      </c>
      <c r="J41" s="431"/>
      <c r="K41" s="426"/>
      <c r="L41" s="426"/>
    </row>
    <row r="42" spans="1:12" ht="58.5" customHeight="1">
      <c r="A42" s="310" t="s">
        <v>732</v>
      </c>
      <c r="B42" s="251" t="s">
        <v>733</v>
      </c>
      <c r="C42" s="429">
        <v>52694</v>
      </c>
      <c r="D42" s="428">
        <v>6118</v>
      </c>
      <c r="E42" s="415" t="s">
        <v>635</v>
      </c>
      <c r="F42" s="251" t="s">
        <v>636</v>
      </c>
      <c r="G42" s="313"/>
      <c r="H42" s="313"/>
      <c r="I42" s="313">
        <v>100</v>
      </c>
      <c r="J42" s="431"/>
      <c r="K42" s="426"/>
      <c r="L42" s="426"/>
    </row>
    <row r="43" spans="1:12" ht="58.5" customHeight="1">
      <c r="A43" s="310" t="s">
        <v>732</v>
      </c>
      <c r="B43" s="251" t="s">
        <v>733</v>
      </c>
      <c r="C43" s="430">
        <v>264</v>
      </c>
      <c r="D43" s="428">
        <v>163</v>
      </c>
      <c r="E43" s="415" t="s">
        <v>635</v>
      </c>
      <c r="F43" s="251" t="s">
        <v>639</v>
      </c>
      <c r="G43" s="313"/>
      <c r="H43" s="313"/>
      <c r="I43" s="313">
        <v>100</v>
      </c>
      <c r="J43" s="431"/>
      <c r="K43" s="426"/>
      <c r="L43" s="426"/>
    </row>
    <row r="44" spans="1:12" ht="58.5" customHeight="1">
      <c r="A44" s="310" t="s">
        <v>654</v>
      </c>
      <c r="B44" s="251" t="s">
        <v>734</v>
      </c>
      <c r="C44" s="429">
        <v>15957</v>
      </c>
      <c r="D44" s="428">
        <v>8382</v>
      </c>
      <c r="E44" s="415" t="s">
        <v>635</v>
      </c>
      <c r="F44" s="251" t="s">
        <v>636</v>
      </c>
      <c r="G44" s="313"/>
      <c r="H44" s="313"/>
      <c r="I44" s="313">
        <v>100</v>
      </c>
      <c r="J44" s="431"/>
      <c r="K44" s="426"/>
      <c r="L44" s="426"/>
    </row>
    <row r="45" spans="1:12" ht="58.5" customHeight="1">
      <c r="A45" s="310" t="s">
        <v>654</v>
      </c>
      <c r="B45" s="251" t="s">
        <v>734</v>
      </c>
      <c r="C45" s="430">
        <v>328</v>
      </c>
      <c r="D45" s="428">
        <v>179</v>
      </c>
      <c r="E45" s="415" t="s">
        <v>635</v>
      </c>
      <c r="F45" s="251" t="s">
        <v>639</v>
      </c>
      <c r="G45" s="313"/>
      <c r="H45" s="313"/>
      <c r="I45" s="313">
        <v>100</v>
      </c>
      <c r="J45" s="431"/>
      <c r="K45" s="426"/>
      <c r="L45" s="426"/>
    </row>
    <row r="46" spans="1:12" ht="58.5" customHeight="1">
      <c r="A46" s="310" t="s">
        <v>715</v>
      </c>
      <c r="B46" s="251" t="s">
        <v>735</v>
      </c>
      <c r="C46" s="429">
        <v>20024</v>
      </c>
      <c r="D46" s="428">
        <v>5523</v>
      </c>
      <c r="E46" s="415" t="s">
        <v>635</v>
      </c>
      <c r="F46" s="251" t="s">
        <v>636</v>
      </c>
      <c r="G46" s="313"/>
      <c r="H46" s="313"/>
      <c r="I46" s="313">
        <v>100</v>
      </c>
      <c r="J46" s="431"/>
      <c r="K46" s="426"/>
      <c r="L46" s="426"/>
    </row>
    <row r="47" spans="1:12" ht="58.5" customHeight="1">
      <c r="A47" s="310" t="s">
        <v>715</v>
      </c>
      <c r="B47" s="251" t="s">
        <v>735</v>
      </c>
      <c r="C47" s="430">
        <v>82</v>
      </c>
      <c r="D47" s="428">
        <v>15</v>
      </c>
      <c r="E47" s="415" t="s">
        <v>635</v>
      </c>
      <c r="F47" s="251" t="s">
        <v>639</v>
      </c>
      <c r="G47" s="313"/>
      <c r="H47" s="313"/>
      <c r="I47" s="313">
        <v>100</v>
      </c>
      <c r="J47" s="431"/>
      <c r="K47" s="426"/>
      <c r="L47" s="426"/>
    </row>
    <row r="48" spans="1:12" ht="33.75" customHeight="1">
      <c r="A48" s="253" t="s">
        <v>660</v>
      </c>
      <c r="B48" s="577" t="s">
        <v>661</v>
      </c>
      <c r="C48" s="578"/>
    </row>
    <row r="49" spans="1:6" ht="33.75" customHeight="1">
      <c r="A49" s="254" t="s">
        <v>662</v>
      </c>
      <c r="B49" s="519" t="s">
        <v>663</v>
      </c>
      <c r="C49" s="519"/>
    </row>
    <row r="50" spans="1:6">
      <c r="A50" s="255"/>
      <c r="B50" s="256"/>
      <c r="C50" s="257"/>
    </row>
    <row r="51" spans="1:6" ht="305.14999999999998" hidden="1" customHeight="1">
      <c r="A51" s="520" t="s">
        <v>664</v>
      </c>
      <c r="B51" s="520"/>
      <c r="C51" s="520"/>
      <c r="D51" s="520"/>
      <c r="E51" s="520"/>
      <c r="F51" s="520"/>
    </row>
    <row r="52" spans="1:6">
      <c r="A52" s="520"/>
      <c r="B52" s="520"/>
      <c r="C52" s="520"/>
      <c r="D52" s="520"/>
      <c r="E52" s="520"/>
      <c r="F52" s="520"/>
    </row>
  </sheetData>
  <mergeCells count="20">
    <mergeCell ref="B15:E15"/>
    <mergeCell ref="C16:E16"/>
    <mergeCell ref="C17:E17"/>
    <mergeCell ref="B18:C18"/>
    <mergeCell ref="D18:E19"/>
    <mergeCell ref="B19:C19"/>
    <mergeCell ref="B48:C48"/>
    <mergeCell ref="B49:C49"/>
    <mergeCell ref="A51:F51"/>
    <mergeCell ref="A52:F52"/>
    <mergeCell ref="G19:L19"/>
    <mergeCell ref="A20:A21"/>
    <mergeCell ref="B20:B21"/>
    <mergeCell ref="C20:C21"/>
    <mergeCell ref="D20:D21"/>
    <mergeCell ref="E20:E21"/>
    <mergeCell ref="F20:F21"/>
    <mergeCell ref="G20:G21"/>
    <mergeCell ref="H20:K20"/>
    <mergeCell ref="L20:L21"/>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6BDE3-5AF1-4E4A-88FF-D338E355599B}">
  <sheetPr>
    <tabColor theme="2" tint="-0.499984740745262"/>
  </sheetPr>
  <dimension ref="A1:L38"/>
  <sheetViews>
    <sheetView topLeftCell="A14" zoomScale="55" zoomScaleNormal="55" workbookViewId="0">
      <selection activeCell="E22" sqref="E22"/>
    </sheetView>
  </sheetViews>
  <sheetFormatPr defaultRowHeight="14.5"/>
  <cols>
    <col min="1" max="1" width="24" customWidth="1"/>
    <col min="2" max="2" width="75" customWidth="1"/>
    <col min="3" max="3" width="21.26953125" customWidth="1"/>
    <col min="4" max="4" width="11.26953125" customWidth="1"/>
    <col min="5" max="5" width="23.7265625" bestFit="1" customWidth="1"/>
    <col min="6" max="6" width="29.453125" bestFit="1" customWidth="1"/>
    <col min="7" max="7" width="14.54296875" customWidth="1"/>
    <col min="8" max="8" width="13.453125" customWidth="1"/>
    <col min="9" max="9" width="13.26953125" customWidth="1"/>
    <col min="10" max="10" width="12.7265625" customWidth="1"/>
  </cols>
  <sheetData>
    <row r="1" spans="1:5" ht="29" hidden="1">
      <c r="A1" s="258" t="s">
        <v>596</v>
      </c>
    </row>
    <row r="2" spans="1:5" hidden="1">
      <c r="A2" s="258" t="s">
        <v>597</v>
      </c>
    </row>
    <row r="3" spans="1:5" ht="43.5" hidden="1">
      <c r="A3" s="258" t="s">
        <v>598</v>
      </c>
    </row>
    <row r="4" spans="1:5" hidden="1">
      <c r="A4" t="s">
        <v>599</v>
      </c>
    </row>
    <row r="5" spans="1:5" hidden="1">
      <c r="A5" t="s">
        <v>600</v>
      </c>
    </row>
    <row r="6" spans="1:5" hidden="1">
      <c r="A6" t="s">
        <v>601</v>
      </c>
    </row>
    <row r="7" spans="1:5" hidden="1">
      <c r="A7" t="s">
        <v>602</v>
      </c>
    </row>
    <row r="8" spans="1:5" hidden="1">
      <c r="A8" t="s">
        <v>603</v>
      </c>
    </row>
    <row r="9" spans="1:5" hidden="1">
      <c r="A9" t="s">
        <v>604</v>
      </c>
    </row>
    <row r="10" spans="1:5" hidden="1"/>
    <row r="11" spans="1:5" hidden="1">
      <c r="A11" s="226" t="s">
        <v>605</v>
      </c>
    </row>
    <row r="12" spans="1:5" hidden="1">
      <c r="A12" s="226" t="s">
        <v>606</v>
      </c>
    </row>
    <row r="13" spans="1:5" s="234" customFormat="1" hidden="1">
      <c r="A13" s="234" t="s">
        <v>607</v>
      </c>
    </row>
    <row r="14" spans="1:5">
      <c r="A14" s="226"/>
    </row>
    <row r="15" spans="1:5" s="237" customFormat="1" ht="16.5">
      <c r="A15" s="281" t="s">
        <v>665</v>
      </c>
      <c r="B15" s="533" t="s">
        <v>740</v>
      </c>
      <c r="C15" s="533"/>
      <c r="D15" s="533"/>
      <c r="E15" s="533"/>
    </row>
    <row r="16" spans="1:5" s="237" customFormat="1" ht="16.5">
      <c r="A16" s="282" t="s">
        <v>610</v>
      </c>
      <c r="B16" s="283" t="s">
        <v>741</v>
      </c>
      <c r="C16" s="534" t="s">
        <v>679</v>
      </c>
      <c r="D16" s="535"/>
      <c r="E16" s="536"/>
    </row>
    <row r="17" spans="1:12" s="237" customFormat="1" ht="33" customHeight="1">
      <c r="A17" s="282" t="s">
        <v>613</v>
      </c>
      <c r="B17" s="284" t="s">
        <v>614</v>
      </c>
      <c r="C17" s="537" t="s">
        <v>615</v>
      </c>
      <c r="D17" s="537"/>
      <c r="E17" s="537"/>
    </row>
    <row r="18" spans="1:12">
      <c r="A18" s="285" t="s">
        <v>616</v>
      </c>
      <c r="B18" s="584" t="s">
        <v>681</v>
      </c>
      <c r="C18" s="539"/>
      <c r="D18" s="540"/>
      <c r="E18" s="541"/>
      <c r="J18" s="231"/>
    </row>
    <row r="19" spans="1:12" ht="16.5">
      <c r="A19" s="286" t="s">
        <v>617</v>
      </c>
      <c r="B19" s="585" t="s">
        <v>618</v>
      </c>
      <c r="C19" s="545"/>
      <c r="D19" s="542"/>
      <c r="E19" s="543"/>
      <c r="G19" s="521" t="s">
        <v>619</v>
      </c>
      <c r="H19" s="521"/>
      <c r="I19" s="521"/>
      <c r="J19" s="521"/>
      <c r="K19" s="521"/>
      <c r="L19" s="521"/>
    </row>
    <row r="20" spans="1:12" ht="15.5">
      <c r="A20" s="550" t="s">
        <v>620</v>
      </c>
      <c r="B20" s="522" t="s">
        <v>621</v>
      </c>
      <c r="C20" s="524" t="s">
        <v>622</v>
      </c>
      <c r="D20" s="522" t="s">
        <v>623</v>
      </c>
      <c r="E20" s="526" t="s">
        <v>703</v>
      </c>
      <c r="F20" s="550" t="s">
        <v>625</v>
      </c>
      <c r="G20" s="528" t="s">
        <v>626</v>
      </c>
      <c r="H20" s="530" t="s">
        <v>627</v>
      </c>
      <c r="I20" s="531"/>
      <c r="J20" s="531"/>
      <c r="K20" s="531"/>
      <c r="L20" s="532" t="s">
        <v>628</v>
      </c>
    </row>
    <row r="21" spans="1:12" ht="134.15" customHeight="1">
      <c r="A21" s="576"/>
      <c r="B21" s="579"/>
      <c r="C21" s="580"/>
      <c r="D21" s="579"/>
      <c r="E21" s="582"/>
      <c r="F21" s="576"/>
      <c r="G21" s="583"/>
      <c r="H21" s="343" t="s">
        <v>629</v>
      </c>
      <c r="I21" s="244" t="s">
        <v>630</v>
      </c>
      <c r="J21" s="243" t="s">
        <v>631</v>
      </c>
      <c r="K21" s="245" t="s">
        <v>632</v>
      </c>
      <c r="L21" s="532"/>
    </row>
    <row r="22" spans="1:12" ht="94.5" customHeight="1">
      <c r="A22" s="432" t="s">
        <v>644</v>
      </c>
      <c r="B22" s="418" t="str">
        <f>VLOOKUP(A22,'[2]CN Code as per regulation'!A:B,2,0)</f>
        <v>Pre-shave, shaving or after-shave preparations, personal deodorants, bath preparations, depilatories and other perfumery, cosmetic or toilet preparations, not elsewhere specified or included; prepared room deodorizers, whether or not perfumed or having disinfectant properties</v>
      </c>
      <c r="C22" s="313">
        <v>11865</v>
      </c>
      <c r="D22" s="313">
        <v>119906.1</v>
      </c>
      <c r="E22" s="415" t="s">
        <v>635</v>
      </c>
      <c r="F22" s="418" t="s">
        <v>636</v>
      </c>
      <c r="G22" s="313"/>
      <c r="H22" s="313"/>
      <c r="I22" s="435">
        <v>1</v>
      </c>
      <c r="J22" s="247"/>
      <c r="K22" s="247"/>
      <c r="L22" s="247"/>
    </row>
    <row r="23" spans="1:12" ht="88.5" customHeight="1">
      <c r="A23" s="432" t="s">
        <v>648</v>
      </c>
      <c r="B23" s="418" t="str">
        <f>VLOOKUP(A23,'[2]CN Code as per regulation'!A:B,2,0)</f>
        <v>Organic surface-active agents (other than soap); surface-active preparations, washing preparations (including auxiliary washing preparations) and cleaning preparations, whether or not containing soap, other than those of heading 3401</v>
      </c>
      <c r="C23" s="313">
        <v>13495</v>
      </c>
      <c r="D23" s="313">
        <v>155547.20000000001</v>
      </c>
      <c r="E23" s="415" t="s">
        <v>635</v>
      </c>
      <c r="F23" s="418" t="s">
        <v>636</v>
      </c>
      <c r="G23" s="313"/>
      <c r="H23" s="313"/>
      <c r="I23" s="435">
        <v>1</v>
      </c>
      <c r="J23" s="247"/>
      <c r="K23" s="247"/>
      <c r="L23" s="247"/>
    </row>
    <row r="24" spans="1:12" ht="100.5" customHeight="1">
      <c r="A24" s="432" t="s">
        <v>650</v>
      </c>
      <c r="B24" s="418" t="str">
        <f>VLOOKUP(A24,'[2]CN Code as per regulation'!A:B,2,0)</f>
        <v>Insecticides, rodenticides, fungicides, herbicides, anti-sprouting products and plant-growth regulators, disinfectants and similar products, put up in forms or packings for retail sale or as preparations or articles (for example, sulphur-treated bands, wicks and candles, and fly-papers)</v>
      </c>
      <c r="C24" s="313">
        <v>19021</v>
      </c>
      <c r="D24" s="313">
        <v>4385.8999999999996</v>
      </c>
      <c r="E24" s="415" t="s">
        <v>635</v>
      </c>
      <c r="F24" s="418" t="s">
        <v>742</v>
      </c>
      <c r="G24" s="313"/>
      <c r="H24" s="313"/>
      <c r="I24" s="435">
        <v>1</v>
      </c>
      <c r="J24" s="247"/>
      <c r="K24" s="247"/>
      <c r="L24" s="247"/>
    </row>
    <row r="25" spans="1:12" ht="107.25" customHeight="1">
      <c r="A25" s="432" t="s">
        <v>650</v>
      </c>
      <c r="B25" s="418" t="str">
        <f>VLOOKUP(A25,'[2]CN Code as per regulation'!A:B,2,0)</f>
        <v>Insecticides, rodenticides, fungicides, herbicides, anti-sprouting products and plant-growth regulators, disinfectants and similar products, put up in forms or packings for retail sale or as preparations or articles (for example, sulphur-treated bands, wicks and candles, and fly-papers)</v>
      </c>
      <c r="C25" s="313">
        <v>52613</v>
      </c>
      <c r="D25" s="313">
        <v>3326882.1</v>
      </c>
      <c r="E25" s="415" t="s">
        <v>635</v>
      </c>
      <c r="F25" s="418" t="s">
        <v>636</v>
      </c>
      <c r="G25" s="313"/>
      <c r="H25" s="313"/>
      <c r="I25" s="435">
        <v>1</v>
      </c>
      <c r="J25" s="247"/>
      <c r="K25" s="247"/>
      <c r="L25" s="247"/>
    </row>
    <row r="26" spans="1:12" ht="96.75" customHeight="1">
      <c r="A26" s="432" t="s">
        <v>652</v>
      </c>
      <c r="B26" s="418" t="str">
        <f>VLOOKUP(A26,'[2]CN Code as per regulation'!A:B,2,0)</f>
        <v>Hygienic or pharmaceutical articles (including teats), of vulcanized rubber other than hard rubber, with or without fittings of hard rubber</v>
      </c>
      <c r="C26" s="313">
        <v>3189</v>
      </c>
      <c r="D26" s="313">
        <v>13461.5</v>
      </c>
      <c r="E26" s="415" t="s">
        <v>635</v>
      </c>
      <c r="F26" s="418" t="s">
        <v>636</v>
      </c>
      <c r="G26" s="313"/>
      <c r="H26" s="313"/>
      <c r="I26" s="435">
        <v>1</v>
      </c>
      <c r="J26" s="247"/>
      <c r="K26" s="247"/>
      <c r="L26" s="247"/>
    </row>
    <row r="27" spans="1:12" ht="110.25" customHeight="1">
      <c r="A27" s="432" t="s">
        <v>715</v>
      </c>
      <c r="B27" s="418" t="str">
        <f>VLOOKUP(A27,'[2]CN Code as per regulation'!A:B,2,0)</f>
        <v>Mechano-therapy appliances; massage apparatus; psychological aptitude-testing apparatus; ozone therapy, oxygen therapy, aerosol therapy, artificial respiration or other therapeutic respiration apparatus</v>
      </c>
      <c r="C27" s="313">
        <v>31</v>
      </c>
      <c r="D27" s="313">
        <v>798.5</v>
      </c>
      <c r="E27" s="415" t="s">
        <v>635</v>
      </c>
      <c r="F27" s="418" t="s">
        <v>636</v>
      </c>
      <c r="G27" s="313"/>
      <c r="H27" s="313"/>
      <c r="I27" s="435">
        <v>1</v>
      </c>
      <c r="J27" s="247"/>
      <c r="K27" s="247"/>
      <c r="L27" s="247"/>
    </row>
    <row r="28" spans="1:12" ht="99.75" customHeight="1">
      <c r="A28" s="432" t="s">
        <v>646</v>
      </c>
      <c r="B28" s="418" t="str">
        <f>VLOOKUP(A28,'[2]CN Code as per regulation'!A:B,2,0)</f>
        <v>Soap; organic surface-active products and preparations for use as soap, in the form of bars, cakes, moulded pieces or shapes, whether or not containing soap; organic surface-active products and preparations for washing the skin, in the form of liquid or cream and put up for retail sale, whether or not containing soap; paper, wadding, felt and nonwovens, impregnated, coated or covered with soap or detergent</v>
      </c>
      <c r="C28" s="313">
        <v>7218</v>
      </c>
      <c r="D28" s="313">
        <v>100519.9</v>
      </c>
      <c r="E28" s="415" t="s">
        <v>635</v>
      </c>
      <c r="F28" s="418" t="s">
        <v>636</v>
      </c>
      <c r="G28" s="313"/>
      <c r="H28" s="313"/>
      <c r="I28" s="435">
        <v>1</v>
      </c>
      <c r="J28" s="247"/>
      <c r="K28" s="247"/>
      <c r="L28" s="247"/>
    </row>
    <row r="29" spans="1:12" ht="88.5" customHeight="1">
      <c r="A29" s="432" t="s">
        <v>743</v>
      </c>
      <c r="B29" s="418" t="str">
        <f>VLOOKUP(A29,'[2]CN Code as per regulation'!A:B,2,0)</f>
        <v>Electric instantaneous or storage water heaters and immersion heaters; electric space-heating apparatus and soil-heating apparatus; electrothermic hairdressing apparatus (for example, hairdryers, hair curlers, curling tong heaters) and hand dryers; electric smoothing irons; other electrothermic appliances of a kind used for domestic purposes; electric heating resistors, other than those of heading 8545</v>
      </c>
      <c r="C29" s="313">
        <v>76</v>
      </c>
      <c r="D29" s="313">
        <v>31.1</v>
      </c>
      <c r="E29" s="415" t="s">
        <v>635</v>
      </c>
      <c r="F29" s="418" t="s">
        <v>636</v>
      </c>
      <c r="G29" s="313"/>
      <c r="H29" s="313"/>
      <c r="I29" s="435">
        <v>1</v>
      </c>
      <c r="J29" s="247"/>
      <c r="K29" s="247"/>
      <c r="L29" s="247"/>
    </row>
    <row r="30" spans="1:12" ht="93" customHeight="1">
      <c r="A30" s="432" t="s">
        <v>654</v>
      </c>
      <c r="B30" s="418" t="str">
        <f>VLOOKUP(A30,'[2]CN Code as per regulation'!A:B,2,0)</f>
        <v>Electromechanical domestic appliances, with self-contained electric motor, other than vacuum cleaners of heading 8508</v>
      </c>
      <c r="C30" s="313">
        <v>337</v>
      </c>
      <c r="D30" s="313">
        <v>156.6</v>
      </c>
      <c r="E30" s="415" t="s">
        <v>635</v>
      </c>
      <c r="F30" s="418" t="s">
        <v>636</v>
      </c>
      <c r="G30" s="313"/>
      <c r="H30" s="313"/>
      <c r="I30" s="435">
        <v>1</v>
      </c>
      <c r="J30" s="247"/>
      <c r="K30" s="247"/>
      <c r="L30" s="247"/>
    </row>
    <row r="31" spans="1:12" ht="92.25" customHeight="1">
      <c r="A31" s="432" t="s">
        <v>744</v>
      </c>
      <c r="B31" s="418" t="str">
        <f>VLOOKUP(A31,'[2]CN Code as per regulation'!A:B,2,0)</f>
        <v>Other articles of plastics and articles of other materials of heading Nos 3901 to 3914</v>
      </c>
      <c r="C31" s="313">
        <v>16</v>
      </c>
      <c r="D31" s="313">
        <v>3.9</v>
      </c>
      <c r="E31" s="415" t="s">
        <v>635</v>
      </c>
      <c r="F31" s="418" t="s">
        <v>636</v>
      </c>
      <c r="G31" s="313"/>
      <c r="H31" s="313"/>
      <c r="I31" s="435">
        <v>1</v>
      </c>
      <c r="J31" s="247"/>
      <c r="K31" s="247"/>
      <c r="L31" s="247"/>
    </row>
    <row r="32" spans="1:12" ht="87.75" customHeight="1">
      <c r="A32" s="432" t="s">
        <v>674</v>
      </c>
      <c r="B32" s="418" t="str">
        <f>VLOOKUP(A32,'[2]CN Code as per regulation'!A:B,2,0)</f>
        <v>Candles, tapers and the like</v>
      </c>
      <c r="C32" s="313">
        <v>658</v>
      </c>
      <c r="D32" s="313">
        <v>19957.599999999999</v>
      </c>
      <c r="E32" s="415" t="s">
        <v>635</v>
      </c>
      <c r="F32" s="418" t="s">
        <v>636</v>
      </c>
      <c r="G32" s="313"/>
      <c r="H32" s="313"/>
      <c r="I32" s="435">
        <v>1</v>
      </c>
      <c r="J32" s="247"/>
      <c r="K32" s="247"/>
      <c r="L32" s="247"/>
    </row>
    <row r="33" spans="1:12" ht="84.75" customHeight="1">
      <c r="A33" s="432" t="s">
        <v>745</v>
      </c>
      <c r="B33" s="418" t="str">
        <f>VLOOKUP(A33,'[2]CN Code as per regulation'!A:B,2,0)</f>
        <v>Polishes and creams, for footwear, furniture, floors, coachwork, glass or metal, scouring pastes and powders and similar preparations (whether or not in the form of paper, wadding, felt, non-wovens, cellular plastics or cellular rubber, impregnated, coated or covered with such preparations), excluding waxes of heading No 3404</v>
      </c>
      <c r="C33" s="313">
        <v>130</v>
      </c>
      <c r="D33" s="313">
        <v>2847.2</v>
      </c>
      <c r="E33" s="415" t="s">
        <v>635</v>
      </c>
      <c r="F33" s="418" t="s">
        <v>636</v>
      </c>
      <c r="G33" s="313"/>
      <c r="H33" s="313"/>
      <c r="I33" s="435">
        <v>1</v>
      </c>
      <c r="J33" s="247"/>
      <c r="K33" s="247"/>
      <c r="L33" s="247"/>
    </row>
    <row r="34" spans="1:12" ht="87" customHeight="1">
      <c r="A34" s="433" t="s">
        <v>660</v>
      </c>
      <c r="B34" s="581" t="s">
        <v>661</v>
      </c>
      <c r="C34" s="581"/>
      <c r="D34" s="313"/>
      <c r="E34" s="313"/>
      <c r="F34" s="313"/>
      <c r="G34" s="313"/>
      <c r="H34" s="313"/>
      <c r="I34" s="252"/>
      <c r="J34" s="247"/>
      <c r="K34" s="247"/>
      <c r="L34" s="247"/>
    </row>
    <row r="35" spans="1:12" ht="94.5" customHeight="1">
      <c r="A35" s="434" t="s">
        <v>662</v>
      </c>
      <c r="B35" s="581" t="s">
        <v>663</v>
      </c>
      <c r="C35" s="581"/>
      <c r="D35" s="313"/>
      <c r="E35" s="313"/>
      <c r="F35" s="313"/>
      <c r="G35" s="313"/>
      <c r="H35" s="313"/>
      <c r="I35" s="252"/>
      <c r="J35" s="247"/>
      <c r="K35" s="247"/>
      <c r="L35" s="247"/>
    </row>
    <row r="36" spans="1:12">
      <c r="A36" s="315"/>
      <c r="B36" s="280"/>
      <c r="C36" s="280"/>
    </row>
    <row r="37" spans="1:12" ht="305.14999999999998" hidden="1" customHeight="1">
      <c r="A37" s="520" t="s">
        <v>664</v>
      </c>
      <c r="B37" s="520"/>
      <c r="C37" s="520"/>
      <c r="D37" s="520"/>
      <c r="E37" s="520"/>
      <c r="F37" s="520"/>
    </row>
    <row r="38" spans="1:12">
      <c r="A38" s="520"/>
      <c r="B38" s="520"/>
      <c r="C38" s="520"/>
      <c r="D38" s="520"/>
      <c r="E38" s="520"/>
      <c r="F38" s="520"/>
    </row>
  </sheetData>
  <mergeCells count="20">
    <mergeCell ref="B15:E15"/>
    <mergeCell ref="C16:E16"/>
    <mergeCell ref="C17:E17"/>
    <mergeCell ref="B18:C18"/>
    <mergeCell ref="D18:E19"/>
    <mergeCell ref="B19:C19"/>
    <mergeCell ref="B34:C34"/>
    <mergeCell ref="B35:C35"/>
    <mergeCell ref="A37:F37"/>
    <mergeCell ref="A38:F38"/>
    <mergeCell ref="G19:L19"/>
    <mergeCell ref="A20:A21"/>
    <mergeCell ref="B20:B21"/>
    <mergeCell ref="C20:C21"/>
    <mergeCell ref="D20:D21"/>
    <mergeCell ref="E20:E21"/>
    <mergeCell ref="F20:F21"/>
    <mergeCell ref="G20:G21"/>
    <mergeCell ref="H20:K20"/>
    <mergeCell ref="L20:L21"/>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88D3C-7EB8-4CBA-A808-69E548A42F61}">
  <sheetPr>
    <tabColor theme="2" tint="-0.499984740745262"/>
  </sheetPr>
  <dimension ref="A1:L37"/>
  <sheetViews>
    <sheetView topLeftCell="A14" zoomScale="70" zoomScaleNormal="70" workbookViewId="0">
      <selection activeCell="E22" sqref="E22"/>
    </sheetView>
  </sheetViews>
  <sheetFormatPr defaultRowHeight="14.5"/>
  <cols>
    <col min="1" max="1" width="35" customWidth="1"/>
    <col min="2" max="2" width="62" customWidth="1"/>
    <col min="3" max="3" width="21.26953125" customWidth="1"/>
    <col min="4" max="4" width="11.1796875" customWidth="1"/>
    <col min="5" max="5" width="23.7265625" bestFit="1" customWidth="1"/>
    <col min="6" max="6" width="29.453125" bestFit="1" customWidth="1"/>
    <col min="7" max="7" width="13.81640625" customWidth="1"/>
    <col min="8" max="8" width="15.453125" customWidth="1"/>
    <col min="9" max="10" width="13.26953125" customWidth="1"/>
  </cols>
  <sheetData>
    <row r="1" spans="1:5" ht="29" hidden="1">
      <c r="A1" s="258" t="s">
        <v>596</v>
      </c>
    </row>
    <row r="2" spans="1:5" hidden="1">
      <c r="A2" s="258" t="s">
        <v>597</v>
      </c>
    </row>
    <row r="3" spans="1:5" ht="29" hidden="1">
      <c r="A3" s="258" t="s">
        <v>598</v>
      </c>
    </row>
    <row r="4" spans="1:5" hidden="1">
      <c r="A4" t="s">
        <v>599</v>
      </c>
    </row>
    <row r="5" spans="1:5" hidden="1">
      <c r="A5" t="s">
        <v>600</v>
      </c>
    </row>
    <row r="6" spans="1:5" hidden="1">
      <c r="A6" t="s">
        <v>601</v>
      </c>
    </row>
    <row r="7" spans="1:5" hidden="1">
      <c r="A7" t="s">
        <v>602</v>
      </c>
    </row>
    <row r="8" spans="1:5" hidden="1">
      <c r="A8" t="s">
        <v>603</v>
      </c>
    </row>
    <row r="9" spans="1:5" hidden="1">
      <c r="A9" t="s">
        <v>604</v>
      </c>
    </row>
    <row r="10" spans="1:5" hidden="1"/>
    <row r="11" spans="1:5" hidden="1">
      <c r="A11" s="226" t="s">
        <v>605</v>
      </c>
    </row>
    <row r="12" spans="1:5" hidden="1">
      <c r="A12" s="226" t="s">
        <v>606</v>
      </c>
    </row>
    <row r="13" spans="1:5" s="234" customFormat="1" hidden="1">
      <c r="A13" s="234" t="s">
        <v>607</v>
      </c>
    </row>
    <row r="14" spans="1:5">
      <c r="A14" s="226"/>
    </row>
    <row r="15" spans="1:5" s="237" customFormat="1" ht="16.5">
      <c r="A15" s="281" t="s">
        <v>665</v>
      </c>
      <c r="B15" s="587" t="s">
        <v>746</v>
      </c>
      <c r="C15" s="533"/>
      <c r="D15" s="533"/>
      <c r="E15" s="533"/>
    </row>
    <row r="16" spans="1:5" s="237" customFormat="1" ht="16.5">
      <c r="A16" s="282" t="s">
        <v>610</v>
      </c>
      <c r="B16" s="283" t="s">
        <v>747</v>
      </c>
      <c r="C16" s="534" t="s">
        <v>679</v>
      </c>
      <c r="D16" s="535"/>
      <c r="E16" s="536"/>
    </row>
    <row r="17" spans="1:12" s="237" customFormat="1" ht="33" customHeight="1">
      <c r="A17" s="282" t="s">
        <v>613</v>
      </c>
      <c r="B17" s="284" t="s">
        <v>614</v>
      </c>
      <c r="C17" s="537" t="s">
        <v>615</v>
      </c>
      <c r="D17" s="537"/>
      <c r="E17" s="537"/>
    </row>
    <row r="18" spans="1:12">
      <c r="A18" s="285" t="s">
        <v>616</v>
      </c>
      <c r="B18" s="584" t="s">
        <v>681</v>
      </c>
      <c r="C18" s="539"/>
      <c r="D18" s="540"/>
      <c r="E18" s="541"/>
      <c r="J18" s="231"/>
    </row>
    <row r="19" spans="1:12" ht="16.5">
      <c r="A19" s="286" t="s">
        <v>617</v>
      </c>
      <c r="B19" s="585" t="s">
        <v>618</v>
      </c>
      <c r="C19" s="545"/>
      <c r="D19" s="542"/>
      <c r="E19" s="543"/>
      <c r="G19" s="521" t="s">
        <v>619</v>
      </c>
      <c r="H19" s="521"/>
      <c r="I19" s="521"/>
      <c r="J19" s="521"/>
      <c r="K19" s="521"/>
      <c r="L19" s="521"/>
    </row>
    <row r="20" spans="1:12" ht="15.5">
      <c r="A20" s="550" t="s">
        <v>620</v>
      </c>
      <c r="B20" s="522" t="s">
        <v>621</v>
      </c>
      <c r="C20" s="524" t="s">
        <v>622</v>
      </c>
      <c r="D20" s="522" t="s">
        <v>623</v>
      </c>
      <c r="E20" s="526" t="s">
        <v>703</v>
      </c>
      <c r="F20" s="550" t="s">
        <v>625</v>
      </c>
      <c r="G20" s="528" t="s">
        <v>626</v>
      </c>
      <c r="H20" s="530" t="s">
        <v>627</v>
      </c>
      <c r="I20" s="531"/>
      <c r="J20" s="531"/>
      <c r="K20" s="531"/>
      <c r="L20" s="532" t="s">
        <v>628</v>
      </c>
    </row>
    <row r="21" spans="1:12" ht="134.15" customHeight="1">
      <c r="A21" s="551"/>
      <c r="B21" s="523"/>
      <c r="C21" s="525"/>
      <c r="D21" s="523"/>
      <c r="E21" s="527"/>
      <c r="F21" s="551"/>
      <c r="G21" s="529"/>
      <c r="H21" s="243" t="s">
        <v>629</v>
      </c>
      <c r="I21" s="244" t="s">
        <v>630</v>
      </c>
      <c r="J21" s="243" t="s">
        <v>631</v>
      </c>
      <c r="K21" s="245" t="s">
        <v>632</v>
      </c>
      <c r="L21" s="532"/>
    </row>
    <row r="22" spans="1:12" ht="58.5" customHeight="1">
      <c r="A22" s="247" t="s">
        <v>748</v>
      </c>
      <c r="B22" s="270" t="s">
        <v>749</v>
      </c>
      <c r="C22" s="247">
        <v>642</v>
      </c>
      <c r="D22" s="316">
        <v>163.77199999999999</v>
      </c>
      <c r="E22" s="415" t="s">
        <v>635</v>
      </c>
      <c r="F22" s="270" t="s">
        <v>639</v>
      </c>
      <c r="G22" s="247"/>
      <c r="H22" s="247"/>
      <c r="I22" s="247"/>
      <c r="J22" s="247"/>
      <c r="K22" s="247"/>
      <c r="L22" s="300">
        <v>1</v>
      </c>
    </row>
    <row r="23" spans="1:12" ht="58.5" customHeight="1">
      <c r="A23" s="247" t="s">
        <v>640</v>
      </c>
      <c r="B23" s="270" t="s">
        <v>641</v>
      </c>
      <c r="C23" s="247">
        <v>16</v>
      </c>
      <c r="D23" s="316">
        <v>8.3879999999999999</v>
      </c>
      <c r="E23" s="415" t="s">
        <v>635</v>
      </c>
      <c r="F23" s="270" t="s">
        <v>636</v>
      </c>
      <c r="G23" s="247"/>
      <c r="H23" s="247"/>
      <c r="I23" s="247"/>
      <c r="J23" s="247"/>
      <c r="K23" s="247"/>
      <c r="L23" s="300">
        <v>1</v>
      </c>
    </row>
    <row r="24" spans="1:12" ht="58.5" customHeight="1">
      <c r="A24" s="247" t="s">
        <v>640</v>
      </c>
      <c r="B24" s="270" t="s">
        <v>641</v>
      </c>
      <c r="C24" s="247">
        <v>47</v>
      </c>
      <c r="D24" s="316">
        <v>5.3596111111111107</v>
      </c>
      <c r="E24" s="415" t="s">
        <v>635</v>
      </c>
      <c r="F24" s="270" t="s">
        <v>639</v>
      </c>
      <c r="G24" s="247"/>
      <c r="H24" s="247"/>
      <c r="I24" s="247"/>
      <c r="J24" s="247"/>
      <c r="K24" s="247"/>
      <c r="L24" s="300">
        <v>1</v>
      </c>
    </row>
    <row r="25" spans="1:12" ht="58.5" customHeight="1">
      <c r="A25" s="247" t="s">
        <v>642</v>
      </c>
      <c r="B25" s="270" t="s">
        <v>643</v>
      </c>
      <c r="C25" s="247">
        <v>1</v>
      </c>
      <c r="D25" s="316">
        <v>0.25166666666666665</v>
      </c>
      <c r="E25" s="415" t="s">
        <v>635</v>
      </c>
      <c r="F25" s="270" t="s">
        <v>636</v>
      </c>
      <c r="G25" s="247"/>
      <c r="H25" s="247"/>
      <c r="I25" s="247"/>
      <c r="J25" s="247"/>
      <c r="K25" s="247"/>
      <c r="L25" s="300">
        <v>1</v>
      </c>
    </row>
    <row r="26" spans="1:12" ht="58.5" customHeight="1">
      <c r="A26" s="247" t="s">
        <v>642</v>
      </c>
      <c r="B26" s="270" t="s">
        <v>643</v>
      </c>
      <c r="C26" s="247">
        <v>99</v>
      </c>
      <c r="D26" s="316">
        <v>36.9861111111111</v>
      </c>
      <c r="E26" s="415" t="s">
        <v>635</v>
      </c>
      <c r="F26" s="270" t="s">
        <v>639</v>
      </c>
      <c r="G26" s="247"/>
      <c r="H26" s="247"/>
      <c r="I26" s="247"/>
      <c r="J26" s="247"/>
      <c r="K26" s="247"/>
      <c r="L26" s="300">
        <v>1</v>
      </c>
    </row>
    <row r="27" spans="1:12" ht="58.5" customHeight="1">
      <c r="A27" s="247" t="s">
        <v>644</v>
      </c>
      <c r="B27" s="270" t="s">
        <v>645</v>
      </c>
      <c r="C27" s="247">
        <v>4975</v>
      </c>
      <c r="D27" s="316">
        <v>614.36508333333336</v>
      </c>
      <c r="E27" s="415" t="s">
        <v>635</v>
      </c>
      <c r="F27" s="270" t="s">
        <v>636</v>
      </c>
      <c r="G27" s="247"/>
      <c r="H27" s="247"/>
      <c r="I27" s="247"/>
      <c r="J27" s="247"/>
      <c r="K27" s="247"/>
      <c r="L27" s="300">
        <v>1</v>
      </c>
    </row>
    <row r="28" spans="1:12" ht="58.5" customHeight="1">
      <c r="A28" s="247" t="s">
        <v>644</v>
      </c>
      <c r="B28" s="270" t="s">
        <v>645</v>
      </c>
      <c r="C28" s="247">
        <v>8999</v>
      </c>
      <c r="D28" s="316">
        <v>1222.0475000000001</v>
      </c>
      <c r="E28" s="415" t="s">
        <v>635</v>
      </c>
      <c r="F28" s="270" t="s">
        <v>639</v>
      </c>
      <c r="G28" s="247"/>
      <c r="H28" s="247"/>
      <c r="I28" s="247"/>
      <c r="J28" s="247"/>
      <c r="K28" s="247"/>
      <c r="L28" s="300">
        <v>1</v>
      </c>
    </row>
    <row r="29" spans="1:12" ht="58.5" customHeight="1">
      <c r="A29" s="247" t="s">
        <v>652</v>
      </c>
      <c r="B29" s="270" t="s">
        <v>691</v>
      </c>
      <c r="C29" s="247">
        <v>315</v>
      </c>
      <c r="D29" s="316">
        <v>13.738750000000001</v>
      </c>
      <c r="E29" s="415" t="s">
        <v>635</v>
      </c>
      <c r="F29" s="270" t="s">
        <v>636</v>
      </c>
      <c r="G29" s="247"/>
      <c r="H29" s="247"/>
      <c r="I29" s="247"/>
      <c r="J29" s="247"/>
      <c r="K29" s="247"/>
      <c r="L29" s="300">
        <v>1</v>
      </c>
    </row>
    <row r="30" spans="1:12" ht="58.5" customHeight="1">
      <c r="A30" s="247" t="s">
        <v>652</v>
      </c>
      <c r="B30" s="270" t="s">
        <v>691</v>
      </c>
      <c r="C30" s="247">
        <v>11190</v>
      </c>
      <c r="D30" s="316">
        <v>523.38658500000008</v>
      </c>
      <c r="E30" s="415" t="s">
        <v>635</v>
      </c>
      <c r="F30" s="270" t="s">
        <v>639</v>
      </c>
      <c r="G30" s="247"/>
      <c r="H30" s="247"/>
      <c r="I30" s="247"/>
      <c r="J30" s="247"/>
      <c r="K30" s="247"/>
      <c r="L30" s="300">
        <v>1</v>
      </c>
    </row>
    <row r="31" spans="1:12" ht="58.5" customHeight="1">
      <c r="A31" s="247" t="s">
        <v>715</v>
      </c>
      <c r="B31" s="270" t="s">
        <v>693</v>
      </c>
      <c r="C31" s="247">
        <v>77</v>
      </c>
      <c r="D31" s="316">
        <v>2.7092499999999999</v>
      </c>
      <c r="E31" s="415" t="s">
        <v>635</v>
      </c>
      <c r="F31" s="270" t="s">
        <v>636</v>
      </c>
      <c r="G31" s="247"/>
      <c r="H31" s="247"/>
      <c r="I31" s="247"/>
      <c r="J31" s="247"/>
      <c r="K31" s="247"/>
      <c r="L31" s="300">
        <v>1</v>
      </c>
    </row>
    <row r="32" spans="1:12" ht="58.5" customHeight="1">
      <c r="A32" s="247" t="s">
        <v>715</v>
      </c>
      <c r="B32" s="270" t="s">
        <v>693</v>
      </c>
      <c r="C32" s="247">
        <v>217</v>
      </c>
      <c r="D32" s="316">
        <v>11.7325</v>
      </c>
      <c r="E32" s="415" t="s">
        <v>635</v>
      </c>
      <c r="F32" s="270" t="s">
        <v>639</v>
      </c>
      <c r="G32" s="247"/>
      <c r="H32" s="247"/>
      <c r="I32" s="247"/>
      <c r="J32" s="247"/>
      <c r="K32" s="247"/>
      <c r="L32" s="300">
        <v>1</v>
      </c>
    </row>
    <row r="33" spans="1:6" ht="56.25" customHeight="1">
      <c r="A33" s="276" t="s">
        <v>660</v>
      </c>
      <c r="B33" s="586" t="s">
        <v>661</v>
      </c>
      <c r="C33" s="546"/>
    </row>
    <row r="34" spans="1:6" ht="57.75" customHeight="1">
      <c r="A34" s="277" t="s">
        <v>662</v>
      </c>
      <c r="B34" s="517" t="s">
        <v>663</v>
      </c>
      <c r="C34" s="546"/>
    </row>
    <row r="35" spans="1:6">
      <c r="A35" s="293"/>
      <c r="B35" s="257"/>
      <c r="C35" s="257"/>
    </row>
    <row r="36" spans="1:6" ht="305.14999999999998" hidden="1" customHeight="1">
      <c r="A36" s="520" t="s">
        <v>664</v>
      </c>
      <c r="B36" s="520"/>
      <c r="C36" s="520"/>
      <c r="D36" s="520"/>
      <c r="E36" s="520"/>
      <c r="F36" s="520"/>
    </row>
    <row r="37" spans="1:6">
      <c r="A37" s="520"/>
      <c r="B37" s="520"/>
      <c r="C37" s="520"/>
      <c r="D37" s="520"/>
      <c r="E37" s="520"/>
      <c r="F37" s="520"/>
    </row>
  </sheetData>
  <mergeCells count="20">
    <mergeCell ref="B15:E15"/>
    <mergeCell ref="C16:E16"/>
    <mergeCell ref="C17:E17"/>
    <mergeCell ref="B18:C18"/>
    <mergeCell ref="D18:E19"/>
    <mergeCell ref="B19:C19"/>
    <mergeCell ref="B33:C33"/>
    <mergeCell ref="B34:C34"/>
    <mergeCell ref="A36:F36"/>
    <mergeCell ref="A37:F37"/>
    <mergeCell ref="G19:L19"/>
    <mergeCell ref="A20:A21"/>
    <mergeCell ref="B20:B21"/>
    <mergeCell ref="C20:C21"/>
    <mergeCell ref="D20:D21"/>
    <mergeCell ref="E20:E21"/>
    <mergeCell ref="F20:F21"/>
    <mergeCell ref="G20:G21"/>
    <mergeCell ref="H20:K20"/>
    <mergeCell ref="L20:L21"/>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B9BCE-E9B8-4907-B328-BA081AA33D37}">
  <sheetPr>
    <tabColor theme="2" tint="-0.499984740745262"/>
  </sheetPr>
  <dimension ref="A1:L34"/>
  <sheetViews>
    <sheetView topLeftCell="A15" zoomScale="70" zoomScaleNormal="70" workbookViewId="0">
      <selection activeCell="E22" sqref="E22"/>
    </sheetView>
  </sheetViews>
  <sheetFormatPr defaultRowHeight="14.5"/>
  <cols>
    <col min="1" max="1" width="42.54296875" customWidth="1"/>
    <col min="2" max="2" width="40.54296875" customWidth="1"/>
    <col min="3" max="3" width="21.26953125" customWidth="1"/>
    <col min="4" max="4" width="11.1796875" customWidth="1"/>
    <col min="5" max="5" width="23.7265625" bestFit="1" customWidth="1"/>
    <col min="6" max="6" width="29.453125" bestFit="1" customWidth="1"/>
    <col min="7" max="7" width="15" customWidth="1"/>
    <col min="8" max="8" width="16" customWidth="1"/>
    <col min="9" max="9" width="13.26953125" customWidth="1"/>
    <col min="10" max="10" width="12.26953125" customWidth="1"/>
  </cols>
  <sheetData>
    <row r="1" spans="1:5" ht="29" hidden="1">
      <c r="A1" s="258" t="s">
        <v>596</v>
      </c>
    </row>
    <row r="2" spans="1:5" hidden="1">
      <c r="A2" s="258" t="s">
        <v>597</v>
      </c>
    </row>
    <row r="3" spans="1:5" ht="29" hidden="1">
      <c r="A3" s="258" t="s">
        <v>598</v>
      </c>
    </row>
    <row r="4" spans="1:5" hidden="1">
      <c r="A4" t="s">
        <v>599</v>
      </c>
    </row>
    <row r="5" spans="1:5" hidden="1">
      <c r="A5" t="s">
        <v>600</v>
      </c>
    </row>
    <row r="6" spans="1:5" hidden="1">
      <c r="A6" t="s">
        <v>601</v>
      </c>
    </row>
    <row r="7" spans="1:5" hidden="1">
      <c r="A7" t="s">
        <v>602</v>
      </c>
    </row>
    <row r="8" spans="1:5" hidden="1">
      <c r="A8" t="s">
        <v>603</v>
      </c>
    </row>
    <row r="9" spans="1:5" hidden="1">
      <c r="A9" t="s">
        <v>604</v>
      </c>
    </row>
    <row r="10" spans="1:5" hidden="1"/>
    <row r="11" spans="1:5" hidden="1">
      <c r="A11" s="226" t="s">
        <v>605</v>
      </c>
    </row>
    <row r="12" spans="1:5" hidden="1">
      <c r="A12" s="226" t="s">
        <v>606</v>
      </c>
    </row>
    <row r="13" spans="1:5" s="234" customFormat="1" hidden="1">
      <c r="A13" s="234" t="s">
        <v>607</v>
      </c>
    </row>
    <row r="14" spans="1:5" hidden="1">
      <c r="A14" s="226"/>
    </row>
    <row r="15" spans="1:5" s="237" customFormat="1" ht="16.5">
      <c r="A15" s="281" t="s">
        <v>665</v>
      </c>
      <c r="B15" s="533" t="s">
        <v>750</v>
      </c>
      <c r="C15" s="533"/>
      <c r="D15" s="533"/>
      <c r="E15" s="533"/>
    </row>
    <row r="16" spans="1:5" s="237" customFormat="1" ht="16.5">
      <c r="A16" s="282" t="s">
        <v>610</v>
      </c>
      <c r="B16" s="283" t="s">
        <v>751</v>
      </c>
      <c r="C16" s="534" t="s">
        <v>679</v>
      </c>
      <c r="D16" s="535"/>
      <c r="E16" s="536"/>
    </row>
    <row r="17" spans="1:12" s="237" customFormat="1" ht="33" customHeight="1">
      <c r="A17" s="282" t="s">
        <v>613</v>
      </c>
      <c r="B17" s="284" t="s">
        <v>614</v>
      </c>
      <c r="C17" s="537" t="s">
        <v>615</v>
      </c>
      <c r="D17" s="537"/>
      <c r="E17" s="537"/>
    </row>
    <row r="18" spans="1:12">
      <c r="A18" s="285" t="s">
        <v>616</v>
      </c>
      <c r="B18" s="584" t="s">
        <v>681</v>
      </c>
      <c r="C18" s="539"/>
      <c r="D18" s="540"/>
      <c r="E18" s="541"/>
      <c r="J18" s="231"/>
    </row>
    <row r="19" spans="1:12" ht="16.5">
      <c r="A19" s="286" t="s">
        <v>617</v>
      </c>
      <c r="B19" s="585" t="s">
        <v>618</v>
      </c>
      <c r="C19" s="545"/>
      <c r="D19" s="542"/>
      <c r="E19" s="543"/>
      <c r="G19" s="521" t="s">
        <v>619</v>
      </c>
      <c r="H19" s="521"/>
      <c r="I19" s="521"/>
      <c r="J19" s="521"/>
      <c r="K19" s="521"/>
      <c r="L19" s="521"/>
    </row>
    <row r="20" spans="1:12" ht="15.5">
      <c r="A20" s="550" t="s">
        <v>620</v>
      </c>
      <c r="B20" s="522" t="s">
        <v>621</v>
      </c>
      <c r="C20" s="524" t="s">
        <v>622</v>
      </c>
      <c r="D20" s="522" t="s">
        <v>623</v>
      </c>
      <c r="E20" s="526" t="s">
        <v>703</v>
      </c>
      <c r="F20" s="550" t="s">
        <v>625</v>
      </c>
      <c r="G20" s="528" t="s">
        <v>626</v>
      </c>
      <c r="H20" s="530" t="s">
        <v>627</v>
      </c>
      <c r="I20" s="531"/>
      <c r="J20" s="531"/>
      <c r="K20" s="531"/>
      <c r="L20" s="532" t="s">
        <v>628</v>
      </c>
    </row>
    <row r="21" spans="1:12" ht="134.15" customHeight="1">
      <c r="A21" s="551"/>
      <c r="B21" s="523"/>
      <c r="C21" s="525"/>
      <c r="D21" s="523"/>
      <c r="E21" s="527"/>
      <c r="F21" s="551"/>
      <c r="G21" s="529"/>
      <c r="H21" s="243" t="s">
        <v>629</v>
      </c>
      <c r="I21" s="244" t="s">
        <v>630</v>
      </c>
      <c r="J21" s="243" t="s">
        <v>631</v>
      </c>
      <c r="K21" s="245" t="s">
        <v>632</v>
      </c>
      <c r="L21" s="532"/>
    </row>
    <row r="22" spans="1:12" ht="58.5" customHeight="1">
      <c r="A22" s="247" t="s">
        <v>752</v>
      </c>
      <c r="B22" s="247" t="s">
        <v>753</v>
      </c>
      <c r="C22" s="247">
        <v>114</v>
      </c>
      <c r="D22" s="316">
        <v>12.217000000000001</v>
      </c>
      <c r="E22" s="415" t="s">
        <v>635</v>
      </c>
      <c r="F22" s="270" t="s">
        <v>639</v>
      </c>
      <c r="G22" s="247"/>
      <c r="H22" s="247"/>
      <c r="I22" s="247"/>
      <c r="J22" s="247"/>
      <c r="K22" s="247"/>
      <c r="L22" s="300">
        <v>1</v>
      </c>
    </row>
    <row r="23" spans="1:12" ht="58.5" customHeight="1">
      <c r="A23" s="247" t="s">
        <v>644</v>
      </c>
      <c r="B23" s="270" t="s">
        <v>645</v>
      </c>
      <c r="C23" s="247">
        <v>1457</v>
      </c>
      <c r="D23" s="316">
        <v>430.88800000000003</v>
      </c>
      <c r="E23" s="415" t="s">
        <v>635</v>
      </c>
      <c r="F23" s="270" t="s">
        <v>636</v>
      </c>
      <c r="G23" s="247"/>
      <c r="H23" s="247"/>
      <c r="I23" s="247"/>
      <c r="J23" s="247"/>
      <c r="K23" s="247"/>
      <c r="L23" s="300">
        <v>1</v>
      </c>
    </row>
    <row r="24" spans="1:12" ht="58.5" customHeight="1">
      <c r="A24" s="247" t="s">
        <v>644</v>
      </c>
      <c r="B24" s="270" t="s">
        <v>645</v>
      </c>
      <c r="C24" s="247">
        <v>16434</v>
      </c>
      <c r="D24" s="316">
        <v>7175.8030000000017</v>
      </c>
      <c r="E24" s="415" t="s">
        <v>635</v>
      </c>
      <c r="F24" s="270" t="s">
        <v>639</v>
      </c>
      <c r="G24" s="247"/>
      <c r="H24" s="247"/>
      <c r="I24" s="247"/>
      <c r="J24" s="247"/>
      <c r="K24" s="247"/>
      <c r="L24" s="300">
        <v>1</v>
      </c>
    </row>
    <row r="25" spans="1:12" ht="58.5" customHeight="1">
      <c r="A25" s="247" t="s">
        <v>648</v>
      </c>
      <c r="B25" s="270" t="s">
        <v>686</v>
      </c>
      <c r="C25" s="247">
        <v>3176</v>
      </c>
      <c r="D25" s="316">
        <v>2857.2177590000001</v>
      </c>
      <c r="E25" s="415" t="s">
        <v>635</v>
      </c>
      <c r="F25" s="270" t="s">
        <v>636</v>
      </c>
      <c r="G25" s="247"/>
      <c r="H25" s="247"/>
      <c r="I25" s="247"/>
      <c r="J25" s="247"/>
      <c r="K25" s="247"/>
      <c r="L25" s="300">
        <v>1</v>
      </c>
    </row>
    <row r="26" spans="1:12" ht="58.5" customHeight="1">
      <c r="A26" s="247" t="s">
        <v>648</v>
      </c>
      <c r="B26" s="270" t="s">
        <v>686</v>
      </c>
      <c r="C26" s="247">
        <v>6976</v>
      </c>
      <c r="D26" s="316">
        <v>5964.7520000000004</v>
      </c>
      <c r="E26" s="415" t="s">
        <v>635</v>
      </c>
      <c r="F26" s="270" t="s">
        <v>639</v>
      </c>
      <c r="G26" s="247"/>
      <c r="H26" s="247"/>
      <c r="I26" s="247"/>
      <c r="J26" s="247"/>
      <c r="K26" s="247"/>
      <c r="L26" s="300">
        <v>1</v>
      </c>
    </row>
    <row r="27" spans="1:12" ht="58.5" customHeight="1">
      <c r="A27" s="247" t="s">
        <v>650</v>
      </c>
      <c r="B27" s="270" t="s">
        <v>754</v>
      </c>
      <c r="C27" s="247">
        <v>9660</v>
      </c>
      <c r="D27" s="316">
        <v>52.48</v>
      </c>
      <c r="E27" s="415" t="s">
        <v>635</v>
      </c>
      <c r="F27" s="270" t="s">
        <v>636</v>
      </c>
      <c r="G27" s="247"/>
      <c r="H27" s="247"/>
      <c r="I27" s="247"/>
      <c r="J27" s="247"/>
      <c r="K27" s="247"/>
      <c r="L27" s="300">
        <v>1</v>
      </c>
    </row>
    <row r="28" spans="1:12" ht="58.5" customHeight="1">
      <c r="A28" s="247" t="s">
        <v>732</v>
      </c>
      <c r="B28" s="270" t="s">
        <v>755</v>
      </c>
      <c r="C28" s="247">
        <v>42</v>
      </c>
      <c r="D28" s="316">
        <v>12.04</v>
      </c>
      <c r="E28" s="415" t="s">
        <v>635</v>
      </c>
      <c r="F28" s="270" t="s">
        <v>636</v>
      </c>
      <c r="G28" s="247"/>
      <c r="H28" s="247"/>
      <c r="I28" s="247"/>
      <c r="J28" s="247"/>
      <c r="K28" s="247"/>
      <c r="L28" s="300">
        <v>1</v>
      </c>
    </row>
    <row r="29" spans="1:12" ht="58.5" customHeight="1">
      <c r="A29" s="247" t="s">
        <v>732</v>
      </c>
      <c r="B29" s="270" t="s">
        <v>755</v>
      </c>
      <c r="C29" s="247">
        <v>552</v>
      </c>
      <c r="D29" s="316">
        <v>422.48</v>
      </c>
      <c r="E29" s="415" t="s">
        <v>635</v>
      </c>
      <c r="F29" s="270" t="s">
        <v>639</v>
      </c>
      <c r="G29" s="247"/>
      <c r="H29" s="247"/>
      <c r="I29" s="247"/>
      <c r="J29" s="247"/>
      <c r="K29" s="247"/>
      <c r="L29" s="300">
        <v>1</v>
      </c>
    </row>
    <row r="30" spans="1:12" ht="165" customHeight="1">
      <c r="A30" s="276" t="s">
        <v>660</v>
      </c>
      <c r="B30" s="586" t="s">
        <v>661</v>
      </c>
      <c r="C30" s="546"/>
    </row>
    <row r="31" spans="1:12" ht="94.5" customHeight="1">
      <c r="A31" s="277" t="s">
        <v>662</v>
      </c>
      <c r="B31" s="517" t="s">
        <v>663</v>
      </c>
      <c r="C31" s="546"/>
    </row>
    <row r="32" spans="1:12">
      <c r="A32" s="293"/>
      <c r="B32" s="257"/>
      <c r="C32" s="257"/>
    </row>
    <row r="33" spans="1:6" ht="305.14999999999998" hidden="1" customHeight="1">
      <c r="A33" s="520" t="s">
        <v>664</v>
      </c>
      <c r="B33" s="520"/>
      <c r="C33" s="520"/>
      <c r="D33" s="520"/>
      <c r="E33" s="520"/>
      <c r="F33" s="520"/>
    </row>
    <row r="34" spans="1:6">
      <c r="A34" s="520"/>
      <c r="B34" s="520"/>
      <c r="C34" s="520"/>
      <c r="D34" s="520"/>
      <c r="E34" s="520"/>
      <c r="F34" s="520"/>
    </row>
  </sheetData>
  <mergeCells count="20">
    <mergeCell ref="B15:E15"/>
    <mergeCell ref="C16:E16"/>
    <mergeCell ref="C17:E17"/>
    <mergeCell ref="B18:C18"/>
    <mergeCell ref="D18:E19"/>
    <mergeCell ref="B19:C19"/>
    <mergeCell ref="B30:C30"/>
    <mergeCell ref="B31:C31"/>
    <mergeCell ref="A33:F33"/>
    <mergeCell ref="A34:F34"/>
    <mergeCell ref="G19:L19"/>
    <mergeCell ref="A20:A21"/>
    <mergeCell ref="B20:B21"/>
    <mergeCell ref="C20:C21"/>
    <mergeCell ref="D20:D21"/>
    <mergeCell ref="E20:E21"/>
    <mergeCell ref="F20:F21"/>
    <mergeCell ref="G20:G21"/>
    <mergeCell ref="H20:K20"/>
    <mergeCell ref="L20:L21"/>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7ED26-0CBA-45D8-95CD-EF1D6D37305F}">
  <sheetPr>
    <tabColor theme="2" tint="-0.499984740745262"/>
  </sheetPr>
  <dimension ref="A1:L32"/>
  <sheetViews>
    <sheetView topLeftCell="A21" zoomScale="80" zoomScaleNormal="80" workbookViewId="0">
      <selection activeCell="G23" sqref="G23"/>
    </sheetView>
  </sheetViews>
  <sheetFormatPr defaultRowHeight="14.5"/>
  <cols>
    <col min="1" max="1" width="39.453125" customWidth="1"/>
    <col min="2" max="2" width="40.54296875" customWidth="1"/>
    <col min="3" max="3" width="21.26953125" customWidth="1"/>
    <col min="4" max="4" width="11.1796875" customWidth="1"/>
    <col min="5" max="5" width="23.7265625" bestFit="1" customWidth="1"/>
    <col min="6" max="6" width="29.453125" bestFit="1" customWidth="1"/>
    <col min="7" max="7" width="14.7265625" customWidth="1"/>
    <col min="8" max="8" width="15.26953125" customWidth="1"/>
    <col min="9" max="9" width="13.26953125" customWidth="1"/>
    <col min="10" max="10" width="13.453125" customWidth="1"/>
  </cols>
  <sheetData>
    <row r="1" spans="1:6" ht="29" hidden="1">
      <c r="A1" s="258" t="s">
        <v>596</v>
      </c>
    </row>
    <row r="2" spans="1:6" hidden="1">
      <c r="A2" s="258" t="s">
        <v>597</v>
      </c>
    </row>
    <row r="3" spans="1:6" ht="29" hidden="1">
      <c r="A3" s="258" t="s">
        <v>598</v>
      </c>
    </row>
    <row r="4" spans="1:6" hidden="1">
      <c r="A4" t="s">
        <v>599</v>
      </c>
    </row>
    <row r="5" spans="1:6" hidden="1">
      <c r="A5" t="s">
        <v>600</v>
      </c>
    </row>
    <row r="6" spans="1:6" hidden="1">
      <c r="A6" t="s">
        <v>601</v>
      </c>
    </row>
    <row r="7" spans="1:6" hidden="1">
      <c r="A7" t="s">
        <v>602</v>
      </c>
    </row>
    <row r="8" spans="1:6" hidden="1">
      <c r="A8" t="s">
        <v>603</v>
      </c>
    </row>
    <row r="9" spans="1:6" hidden="1">
      <c r="A9" t="s">
        <v>604</v>
      </c>
    </row>
    <row r="10" spans="1:6" hidden="1"/>
    <row r="11" spans="1:6" hidden="1">
      <c r="A11" s="226" t="s">
        <v>605</v>
      </c>
    </row>
    <row r="12" spans="1:6" hidden="1">
      <c r="A12" s="226" t="s">
        <v>606</v>
      </c>
    </row>
    <row r="13" spans="1:6" s="234" customFormat="1" hidden="1">
      <c r="A13" s="234" t="s">
        <v>607</v>
      </c>
    </row>
    <row r="14" spans="1:6">
      <c r="A14" s="226"/>
    </row>
    <row r="15" spans="1:6" s="237" customFormat="1" ht="16.5">
      <c r="A15" s="281" t="s">
        <v>665</v>
      </c>
      <c r="B15" s="533" t="s">
        <v>756</v>
      </c>
      <c r="C15" s="533"/>
      <c r="D15" s="533"/>
      <c r="E15" s="533"/>
      <c r="F15" s="236"/>
    </row>
    <row r="16" spans="1:6" s="237" customFormat="1" ht="16.5">
      <c r="A16" s="282" t="s">
        <v>610</v>
      </c>
      <c r="B16" s="283" t="s">
        <v>757</v>
      </c>
      <c r="C16" s="534" t="s">
        <v>679</v>
      </c>
      <c r="D16" s="535"/>
      <c r="E16" s="536"/>
    </row>
    <row r="17" spans="1:12" s="237" customFormat="1" ht="33" customHeight="1">
      <c r="A17" s="282" t="s">
        <v>613</v>
      </c>
      <c r="B17" s="284" t="s">
        <v>614</v>
      </c>
      <c r="C17" s="537" t="s">
        <v>615</v>
      </c>
      <c r="D17" s="537"/>
      <c r="E17" s="537"/>
      <c r="F17" s="236"/>
    </row>
    <row r="18" spans="1:12">
      <c r="A18" s="285" t="s">
        <v>616</v>
      </c>
      <c r="B18" s="538">
        <v>45658</v>
      </c>
      <c r="C18" s="539"/>
      <c r="D18" s="540"/>
      <c r="E18" s="541"/>
      <c r="J18" s="231"/>
    </row>
    <row r="19" spans="1:12" ht="16.5">
      <c r="A19" s="286" t="s">
        <v>617</v>
      </c>
      <c r="B19" s="573" t="s">
        <v>618</v>
      </c>
      <c r="C19" s="545"/>
      <c r="D19" s="542"/>
      <c r="E19" s="543"/>
      <c r="G19" s="521" t="s">
        <v>619</v>
      </c>
      <c r="H19" s="521"/>
      <c r="I19" s="521"/>
      <c r="J19" s="521"/>
      <c r="K19" s="521"/>
      <c r="L19" s="521"/>
    </row>
    <row r="20" spans="1:12" ht="15.5">
      <c r="A20" s="550" t="s">
        <v>620</v>
      </c>
      <c r="B20" s="522" t="s">
        <v>621</v>
      </c>
      <c r="C20" s="524" t="s">
        <v>622</v>
      </c>
      <c r="D20" s="522" t="s">
        <v>623</v>
      </c>
      <c r="E20" s="526" t="s">
        <v>703</v>
      </c>
      <c r="F20" s="550" t="s">
        <v>625</v>
      </c>
      <c r="G20" s="528" t="s">
        <v>626</v>
      </c>
      <c r="H20" s="530" t="s">
        <v>627</v>
      </c>
      <c r="I20" s="531"/>
      <c r="J20" s="531"/>
      <c r="K20" s="531"/>
      <c r="L20" s="532" t="s">
        <v>628</v>
      </c>
    </row>
    <row r="21" spans="1:12" ht="134.15" customHeight="1">
      <c r="A21" s="551"/>
      <c r="B21" s="523"/>
      <c r="C21" s="525"/>
      <c r="D21" s="523"/>
      <c r="E21" s="527"/>
      <c r="F21" s="551"/>
      <c r="G21" s="529"/>
      <c r="H21" s="243" t="s">
        <v>629</v>
      </c>
      <c r="I21" s="244" t="s">
        <v>630</v>
      </c>
      <c r="J21" s="243" t="s">
        <v>631</v>
      </c>
      <c r="K21" s="245" t="s">
        <v>632</v>
      </c>
      <c r="L21" s="532"/>
    </row>
    <row r="22" spans="1:12" ht="58.5" customHeight="1">
      <c r="A22" s="317">
        <v>4014</v>
      </c>
      <c r="B22" s="270" t="s">
        <v>758</v>
      </c>
      <c r="C22" s="318">
        <v>3092</v>
      </c>
      <c r="D22" s="318">
        <v>204</v>
      </c>
      <c r="E22" s="415" t="s">
        <v>635</v>
      </c>
      <c r="F22" s="249" t="s">
        <v>636</v>
      </c>
      <c r="G22" s="319"/>
      <c r="H22" s="319"/>
      <c r="I22" s="319"/>
      <c r="J22" s="319"/>
      <c r="K22" s="319"/>
      <c r="L22" s="319">
        <v>1</v>
      </c>
    </row>
    <row r="23" spans="1:12" ht="58.5" customHeight="1">
      <c r="A23" s="317">
        <v>4014</v>
      </c>
      <c r="B23" s="224" t="s">
        <v>758</v>
      </c>
      <c r="C23" s="318">
        <v>51191</v>
      </c>
      <c r="D23" s="318">
        <v>2195</v>
      </c>
      <c r="E23" s="415" t="s">
        <v>635</v>
      </c>
      <c r="F23" s="249" t="s">
        <v>639</v>
      </c>
      <c r="G23" s="319"/>
      <c r="H23" s="319"/>
      <c r="I23" s="319"/>
      <c r="J23" s="319"/>
      <c r="K23" s="319"/>
      <c r="L23" s="319">
        <v>1</v>
      </c>
    </row>
    <row r="24" spans="1:12" ht="58.5" customHeight="1">
      <c r="A24" s="317">
        <v>3808</v>
      </c>
      <c r="B24" s="249" t="s">
        <v>759</v>
      </c>
      <c r="C24" s="318">
        <v>2990</v>
      </c>
      <c r="D24" s="318">
        <v>209</v>
      </c>
      <c r="E24" s="415" t="s">
        <v>635</v>
      </c>
      <c r="F24" s="249" t="s">
        <v>636</v>
      </c>
      <c r="G24" s="319"/>
      <c r="H24" s="319"/>
      <c r="I24" s="319"/>
      <c r="J24" s="319"/>
      <c r="K24" s="319"/>
      <c r="L24" s="319">
        <v>1</v>
      </c>
    </row>
    <row r="25" spans="1:12" ht="58.5" customHeight="1">
      <c r="A25" s="317">
        <v>3808</v>
      </c>
      <c r="B25" s="249" t="s">
        <v>759</v>
      </c>
      <c r="C25" s="318">
        <v>29866</v>
      </c>
      <c r="D25" s="318">
        <v>1532</v>
      </c>
      <c r="E25" s="415" t="s">
        <v>635</v>
      </c>
      <c r="F25" s="249" t="s">
        <v>639</v>
      </c>
      <c r="G25" s="319"/>
      <c r="H25" s="319"/>
      <c r="I25" s="319"/>
      <c r="J25" s="319"/>
      <c r="K25" s="319"/>
      <c r="L25" s="319">
        <v>1</v>
      </c>
    </row>
    <row r="26" spans="1:12" ht="58.5" customHeight="1">
      <c r="A26" s="317">
        <v>3304</v>
      </c>
      <c r="B26" s="249" t="s">
        <v>760</v>
      </c>
      <c r="C26" s="318">
        <v>342</v>
      </c>
      <c r="D26" s="318">
        <v>153</v>
      </c>
      <c r="E26" s="415" t="s">
        <v>635</v>
      </c>
      <c r="F26" s="249" t="s">
        <v>636</v>
      </c>
      <c r="G26" s="319"/>
      <c r="H26" s="319"/>
      <c r="I26" s="319"/>
      <c r="J26" s="319"/>
      <c r="K26" s="319"/>
      <c r="L26" s="319">
        <v>1</v>
      </c>
    </row>
    <row r="27" spans="1:12" ht="58.5" customHeight="1">
      <c r="A27" s="317">
        <v>3304</v>
      </c>
      <c r="B27" s="249" t="s">
        <v>760</v>
      </c>
      <c r="C27" s="318">
        <v>29412</v>
      </c>
      <c r="D27" s="318">
        <v>8828</v>
      </c>
      <c r="E27" s="415" t="s">
        <v>635</v>
      </c>
      <c r="F27" s="249" t="s">
        <v>639</v>
      </c>
      <c r="G27" s="319"/>
      <c r="H27" s="319"/>
      <c r="I27" s="319"/>
      <c r="J27" s="319"/>
      <c r="K27" s="319"/>
      <c r="L27" s="319">
        <v>1</v>
      </c>
    </row>
    <row r="28" spans="1:12" ht="48.5">
      <c r="A28" s="276" t="s">
        <v>660</v>
      </c>
      <c r="B28" s="588" t="s">
        <v>661</v>
      </c>
      <c r="C28" s="589"/>
    </row>
    <row r="29" spans="1:12" ht="48.5">
      <c r="A29" s="277" t="s">
        <v>662</v>
      </c>
      <c r="B29" s="590" t="s">
        <v>663</v>
      </c>
      <c r="C29" s="591"/>
    </row>
    <row r="30" spans="1:12">
      <c r="A30" s="293"/>
      <c r="B30" s="257"/>
      <c r="C30" s="257"/>
    </row>
    <row r="31" spans="1:12" ht="305.14999999999998" hidden="1" customHeight="1">
      <c r="A31" s="520" t="s">
        <v>664</v>
      </c>
      <c r="B31" s="520"/>
      <c r="C31" s="520"/>
      <c r="D31" s="520"/>
      <c r="E31" s="520"/>
      <c r="F31" s="520"/>
    </row>
    <row r="32" spans="1:12">
      <c r="A32" s="520"/>
      <c r="B32" s="520"/>
      <c r="C32" s="520"/>
      <c r="D32" s="520"/>
      <c r="E32" s="520"/>
      <c r="F32" s="520"/>
    </row>
  </sheetData>
  <mergeCells count="20">
    <mergeCell ref="B15:E15"/>
    <mergeCell ref="C16:E16"/>
    <mergeCell ref="C17:E17"/>
    <mergeCell ref="B18:C18"/>
    <mergeCell ref="D18:E19"/>
    <mergeCell ref="B19:C19"/>
    <mergeCell ref="B28:C28"/>
    <mergeCell ref="B29:C29"/>
    <mergeCell ref="A31:F31"/>
    <mergeCell ref="A32:F32"/>
    <mergeCell ref="G19:L19"/>
    <mergeCell ref="A20:A21"/>
    <mergeCell ref="B20:B21"/>
    <mergeCell ref="C20:C21"/>
    <mergeCell ref="D20:D21"/>
    <mergeCell ref="E20:E21"/>
    <mergeCell ref="F20:F21"/>
    <mergeCell ref="G20:G21"/>
    <mergeCell ref="H20:K20"/>
    <mergeCell ref="L20:L21"/>
  </mergeCell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10C26-F98D-4738-A02D-C619C2D83929}">
  <sheetPr>
    <tabColor theme="2" tint="-0.499984740745262"/>
  </sheetPr>
  <dimension ref="A1:L33"/>
  <sheetViews>
    <sheetView topLeftCell="A27" zoomScale="80" zoomScaleNormal="80" workbookViewId="0">
      <selection activeCell="E23" sqref="E23"/>
    </sheetView>
  </sheetViews>
  <sheetFormatPr defaultRowHeight="14.5"/>
  <cols>
    <col min="1" max="1" width="45.81640625" customWidth="1"/>
    <col min="2" max="2" width="40.54296875" customWidth="1"/>
    <col min="3" max="3" width="21.26953125" customWidth="1"/>
    <col min="4" max="4" width="11.1796875" customWidth="1"/>
    <col min="5" max="5" width="23.7265625" bestFit="1" customWidth="1"/>
    <col min="6" max="6" width="29.453125" bestFit="1" customWidth="1"/>
    <col min="7" max="7" width="14.81640625" customWidth="1"/>
    <col min="8" max="8" width="14" customWidth="1"/>
    <col min="9" max="9" width="13.26953125" customWidth="1"/>
    <col min="10" max="10" width="13" customWidth="1"/>
  </cols>
  <sheetData>
    <row r="1" spans="1:5" ht="29" hidden="1">
      <c r="A1" s="258" t="s">
        <v>596</v>
      </c>
    </row>
    <row r="2" spans="1:5" hidden="1">
      <c r="A2" s="258" t="s">
        <v>597</v>
      </c>
    </row>
    <row r="3" spans="1:5" ht="29" hidden="1">
      <c r="A3" s="258" t="s">
        <v>598</v>
      </c>
    </row>
    <row r="4" spans="1:5" hidden="1">
      <c r="A4" t="s">
        <v>599</v>
      </c>
    </row>
    <row r="5" spans="1:5" hidden="1">
      <c r="A5" t="s">
        <v>600</v>
      </c>
    </row>
    <row r="6" spans="1:5" hidden="1">
      <c r="A6" t="s">
        <v>601</v>
      </c>
    </row>
    <row r="7" spans="1:5" hidden="1">
      <c r="A7" t="s">
        <v>602</v>
      </c>
    </row>
    <row r="8" spans="1:5" hidden="1">
      <c r="A8" t="s">
        <v>603</v>
      </c>
    </row>
    <row r="9" spans="1:5" hidden="1">
      <c r="A9" t="s">
        <v>604</v>
      </c>
    </row>
    <row r="10" spans="1:5" hidden="1"/>
    <row r="11" spans="1:5" hidden="1">
      <c r="A11" s="226" t="s">
        <v>605</v>
      </c>
    </row>
    <row r="12" spans="1:5" hidden="1">
      <c r="A12" s="226" t="s">
        <v>606</v>
      </c>
    </row>
    <row r="13" spans="1:5" s="234" customFormat="1" hidden="1">
      <c r="A13" s="234" t="s">
        <v>607</v>
      </c>
    </row>
    <row r="14" spans="1:5">
      <c r="A14" s="226"/>
    </row>
    <row r="15" spans="1:5" s="237" customFormat="1" ht="16.5">
      <c r="A15" s="281" t="s">
        <v>665</v>
      </c>
      <c r="B15" s="533" t="s">
        <v>761</v>
      </c>
      <c r="C15" s="533"/>
      <c r="D15" s="533"/>
      <c r="E15" s="533"/>
    </row>
    <row r="16" spans="1:5" s="237" customFormat="1" ht="16.5">
      <c r="A16" s="282" t="s">
        <v>610</v>
      </c>
      <c r="B16" s="283" t="s">
        <v>762</v>
      </c>
      <c r="C16" s="534" t="s">
        <v>679</v>
      </c>
      <c r="D16" s="535"/>
      <c r="E16" s="536"/>
    </row>
    <row r="17" spans="1:12" s="237" customFormat="1" ht="33" customHeight="1">
      <c r="A17" s="282" t="s">
        <v>613</v>
      </c>
      <c r="B17" s="284" t="s">
        <v>614</v>
      </c>
      <c r="C17" s="537" t="s">
        <v>615</v>
      </c>
      <c r="D17" s="537"/>
      <c r="E17" s="537"/>
    </row>
    <row r="18" spans="1:12">
      <c r="A18" s="285" t="s">
        <v>616</v>
      </c>
      <c r="B18" s="538">
        <v>45658</v>
      </c>
      <c r="C18" s="539"/>
      <c r="D18" s="540"/>
      <c r="E18" s="541"/>
      <c r="J18" s="231"/>
    </row>
    <row r="19" spans="1:12" ht="16.5">
      <c r="A19" s="286" t="s">
        <v>617</v>
      </c>
      <c r="B19" s="573" t="s">
        <v>618</v>
      </c>
      <c r="C19" s="545"/>
      <c r="D19" s="542"/>
      <c r="E19" s="543"/>
      <c r="G19" s="521" t="s">
        <v>619</v>
      </c>
      <c r="H19" s="521"/>
      <c r="I19" s="521"/>
      <c r="J19" s="521"/>
      <c r="K19" s="521"/>
      <c r="L19" s="521"/>
    </row>
    <row r="20" spans="1:12" ht="15.5">
      <c r="A20" s="548" t="s">
        <v>620</v>
      </c>
      <c r="B20" s="592" t="s">
        <v>621</v>
      </c>
      <c r="C20" s="593" t="s">
        <v>622</v>
      </c>
      <c r="D20" s="592" t="s">
        <v>623</v>
      </c>
      <c r="E20" s="594" t="s">
        <v>703</v>
      </c>
      <c r="F20" s="548" t="s">
        <v>625</v>
      </c>
      <c r="G20" s="532" t="s">
        <v>626</v>
      </c>
      <c r="H20" s="568" t="s">
        <v>627</v>
      </c>
      <c r="I20" s="568"/>
      <c r="J20" s="568"/>
      <c r="K20" s="568"/>
      <c r="L20" s="532" t="s">
        <v>628</v>
      </c>
    </row>
    <row r="21" spans="1:12" ht="134.15" customHeight="1">
      <c r="A21" s="548"/>
      <c r="B21" s="592"/>
      <c r="C21" s="593"/>
      <c r="D21" s="592"/>
      <c r="E21" s="594"/>
      <c r="F21" s="548"/>
      <c r="G21" s="532"/>
      <c r="H21" s="243" t="s">
        <v>629</v>
      </c>
      <c r="I21" s="244" t="s">
        <v>630</v>
      </c>
      <c r="J21" s="243" t="s">
        <v>631</v>
      </c>
      <c r="K21" s="287" t="s">
        <v>632</v>
      </c>
      <c r="L21" s="532"/>
    </row>
    <row r="22" spans="1:12" ht="116.25" customHeight="1">
      <c r="A22" s="320" t="s">
        <v>644</v>
      </c>
      <c r="B22" s="321" t="s">
        <v>763</v>
      </c>
      <c r="C22" s="322">
        <v>2853</v>
      </c>
      <c r="D22" s="322">
        <v>646.75250000000005</v>
      </c>
      <c r="E22" s="248" t="s">
        <v>671</v>
      </c>
      <c r="F22" s="275" t="s">
        <v>764</v>
      </c>
      <c r="G22" s="314"/>
      <c r="H22" s="314"/>
      <c r="I22" s="314"/>
      <c r="J22" s="314"/>
      <c r="K22" s="314"/>
      <c r="L22" s="314">
        <v>1</v>
      </c>
    </row>
    <row r="23" spans="1:12" ht="100.5" customHeight="1">
      <c r="A23" s="320" t="s">
        <v>648</v>
      </c>
      <c r="B23" s="321" t="s">
        <v>686</v>
      </c>
      <c r="C23" s="322">
        <v>6823</v>
      </c>
      <c r="D23" s="322">
        <v>7405.0136380000004</v>
      </c>
      <c r="E23" s="248" t="s">
        <v>671</v>
      </c>
      <c r="F23" s="275" t="s">
        <v>764</v>
      </c>
      <c r="G23" s="314"/>
      <c r="H23" s="314"/>
      <c r="I23" s="314"/>
      <c r="J23" s="314"/>
      <c r="K23" s="314"/>
      <c r="L23" s="314">
        <v>1</v>
      </c>
    </row>
    <row r="24" spans="1:12" ht="86.25" customHeight="1">
      <c r="A24" s="320" t="s">
        <v>724</v>
      </c>
      <c r="B24" s="321" t="s">
        <v>725</v>
      </c>
      <c r="C24" s="322">
        <v>1212</v>
      </c>
      <c r="D24" s="322">
        <v>1107.855489</v>
      </c>
      <c r="E24" s="248" t="s">
        <v>671</v>
      </c>
      <c r="F24" s="275" t="s">
        <v>764</v>
      </c>
      <c r="G24" s="314"/>
      <c r="H24" s="314"/>
      <c r="I24" s="314"/>
      <c r="J24" s="314"/>
      <c r="K24" s="314"/>
      <c r="L24" s="314">
        <v>1</v>
      </c>
    </row>
    <row r="25" spans="1:12" ht="58">
      <c r="A25" s="320" t="s">
        <v>654</v>
      </c>
      <c r="B25" s="321" t="s">
        <v>692</v>
      </c>
      <c r="C25" s="322">
        <v>98</v>
      </c>
      <c r="D25" s="322">
        <v>36.686999999999998</v>
      </c>
      <c r="E25" s="248" t="s">
        <v>671</v>
      </c>
      <c r="F25" s="275" t="s">
        <v>764</v>
      </c>
      <c r="G25" s="314"/>
      <c r="H25" s="314"/>
      <c r="I25" s="314"/>
      <c r="J25" s="314"/>
      <c r="K25" s="314"/>
      <c r="L25" s="314">
        <v>1</v>
      </c>
    </row>
    <row r="26" spans="1:12" ht="161.25" customHeight="1">
      <c r="A26" s="320" t="s">
        <v>743</v>
      </c>
      <c r="B26" s="321" t="s">
        <v>765</v>
      </c>
      <c r="C26" s="322">
        <v>591</v>
      </c>
      <c r="D26" s="322">
        <v>100.3105</v>
      </c>
      <c r="E26" s="248" t="s">
        <v>671</v>
      </c>
      <c r="F26" s="275" t="s">
        <v>764</v>
      </c>
      <c r="G26" s="314"/>
      <c r="H26" s="314"/>
      <c r="I26" s="314"/>
      <c r="J26" s="314"/>
      <c r="K26" s="314"/>
      <c r="L26" s="314">
        <v>1</v>
      </c>
    </row>
    <row r="27" spans="1:12" ht="99.75" customHeight="1">
      <c r="A27" s="320" t="s">
        <v>648</v>
      </c>
      <c r="B27" s="321" t="s">
        <v>686</v>
      </c>
      <c r="C27" s="301">
        <v>1877</v>
      </c>
      <c r="D27" s="322">
        <v>4159.5360000000001</v>
      </c>
      <c r="E27" s="248" t="s">
        <v>671</v>
      </c>
      <c r="F27" s="275" t="s">
        <v>639</v>
      </c>
      <c r="G27" s="314"/>
      <c r="H27" s="314"/>
      <c r="I27" s="314"/>
      <c r="J27" s="314"/>
      <c r="K27" s="314"/>
      <c r="L27" s="314">
        <v>1</v>
      </c>
    </row>
    <row r="28" spans="1:12" ht="154.5" customHeight="1">
      <c r="A28" s="320" t="s">
        <v>743</v>
      </c>
      <c r="B28" s="321" t="s">
        <v>765</v>
      </c>
      <c r="C28" s="301">
        <v>798</v>
      </c>
      <c r="D28" s="322">
        <v>134.06399999999999</v>
      </c>
      <c r="E28" s="248" t="s">
        <v>671</v>
      </c>
      <c r="F28" s="275" t="s">
        <v>639</v>
      </c>
      <c r="G28" s="314"/>
      <c r="H28" s="314"/>
      <c r="I28" s="314"/>
      <c r="J28" s="314"/>
      <c r="K28" s="314"/>
      <c r="L28" s="314">
        <v>1</v>
      </c>
    </row>
    <row r="29" spans="1:12" ht="33">
      <c r="A29" s="292" t="s">
        <v>660</v>
      </c>
      <c r="B29" s="588" t="s">
        <v>661</v>
      </c>
      <c r="C29" s="589"/>
    </row>
    <row r="30" spans="1:12" ht="33">
      <c r="A30" s="277" t="s">
        <v>662</v>
      </c>
      <c r="B30" s="590" t="s">
        <v>663</v>
      </c>
      <c r="C30" s="591"/>
    </row>
    <row r="31" spans="1:12">
      <c r="A31" s="293"/>
      <c r="B31" s="257"/>
      <c r="C31" s="257"/>
    </row>
    <row r="32" spans="1:12" ht="305.14999999999998" hidden="1" customHeight="1">
      <c r="A32" s="520" t="s">
        <v>664</v>
      </c>
      <c r="B32" s="520"/>
      <c r="C32" s="520"/>
      <c r="D32" s="520"/>
      <c r="E32" s="520"/>
      <c r="F32" s="520"/>
    </row>
    <row r="33" spans="1:6">
      <c r="A33" s="520"/>
      <c r="B33" s="520"/>
      <c r="C33" s="520"/>
      <c r="D33" s="520"/>
      <c r="E33" s="520"/>
      <c r="F33" s="520"/>
    </row>
  </sheetData>
  <mergeCells count="20">
    <mergeCell ref="B15:E15"/>
    <mergeCell ref="C16:E16"/>
    <mergeCell ref="C17:E17"/>
    <mergeCell ref="B18:C18"/>
    <mergeCell ref="D18:E19"/>
    <mergeCell ref="B19:C19"/>
    <mergeCell ref="B29:C29"/>
    <mergeCell ref="B30:C30"/>
    <mergeCell ref="A32:F32"/>
    <mergeCell ref="A33:F33"/>
    <mergeCell ref="G19:L19"/>
    <mergeCell ref="A20:A21"/>
    <mergeCell ref="B20:B21"/>
    <mergeCell ref="C20:C21"/>
    <mergeCell ref="D20:D21"/>
    <mergeCell ref="E20:E21"/>
    <mergeCell ref="F20:F21"/>
    <mergeCell ref="G20:G21"/>
    <mergeCell ref="H20:K20"/>
    <mergeCell ref="L20:L21"/>
  </mergeCell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3BFA3-09B1-48C6-994B-C59C1A7E94F6}">
  <sheetPr>
    <tabColor theme="2" tint="-0.499984740745262"/>
  </sheetPr>
  <dimension ref="A1:L33"/>
  <sheetViews>
    <sheetView topLeftCell="A14" zoomScale="80" zoomScaleNormal="80" workbookViewId="0">
      <selection activeCell="E22" sqref="E22"/>
    </sheetView>
  </sheetViews>
  <sheetFormatPr defaultRowHeight="14.5"/>
  <cols>
    <col min="1" max="1" width="67.26953125" customWidth="1"/>
    <col min="2" max="2" width="40.54296875" customWidth="1"/>
    <col min="3" max="3" width="21.26953125" customWidth="1"/>
    <col min="4" max="4" width="11.1796875" customWidth="1"/>
    <col min="5" max="5" width="23.7265625" bestFit="1" customWidth="1"/>
    <col min="6" max="6" width="29.453125" bestFit="1" customWidth="1"/>
    <col min="7" max="8" width="14.54296875" customWidth="1"/>
    <col min="9" max="9" width="13.26953125" customWidth="1"/>
    <col min="10" max="10" width="14.1796875" customWidth="1"/>
  </cols>
  <sheetData>
    <row r="1" spans="1:5" ht="29" hidden="1">
      <c r="A1" s="258" t="s">
        <v>596</v>
      </c>
    </row>
    <row r="2" spans="1:5" hidden="1">
      <c r="A2" s="258" t="s">
        <v>597</v>
      </c>
    </row>
    <row r="3" spans="1:5" hidden="1">
      <c r="A3" s="258" t="s">
        <v>598</v>
      </c>
    </row>
    <row r="4" spans="1:5" hidden="1">
      <c r="A4" t="s">
        <v>599</v>
      </c>
    </row>
    <row r="5" spans="1:5" hidden="1">
      <c r="A5" t="s">
        <v>600</v>
      </c>
    </row>
    <row r="6" spans="1:5" hidden="1">
      <c r="A6" t="s">
        <v>601</v>
      </c>
    </row>
    <row r="7" spans="1:5" hidden="1">
      <c r="A7" t="s">
        <v>602</v>
      </c>
    </row>
    <row r="8" spans="1:5" hidden="1">
      <c r="A8" t="s">
        <v>603</v>
      </c>
    </row>
    <row r="9" spans="1:5" hidden="1">
      <c r="A9" t="s">
        <v>604</v>
      </c>
    </row>
    <row r="10" spans="1:5" hidden="1"/>
    <row r="11" spans="1:5" hidden="1">
      <c r="A11" s="226" t="s">
        <v>605</v>
      </c>
    </row>
    <row r="12" spans="1:5" hidden="1">
      <c r="A12" s="226" t="s">
        <v>606</v>
      </c>
    </row>
    <row r="13" spans="1:5" s="234" customFormat="1" hidden="1">
      <c r="A13" s="234" t="s">
        <v>607</v>
      </c>
    </row>
    <row r="14" spans="1:5">
      <c r="A14" s="226"/>
    </row>
    <row r="15" spans="1:5" s="237" customFormat="1" ht="16.5">
      <c r="A15" s="281" t="s">
        <v>665</v>
      </c>
      <c r="B15" s="533" t="s">
        <v>766</v>
      </c>
      <c r="C15" s="533"/>
      <c r="D15" s="533"/>
      <c r="E15" s="533"/>
    </row>
    <row r="16" spans="1:5" s="237" customFormat="1" ht="16.5">
      <c r="A16" s="282" t="s">
        <v>610</v>
      </c>
      <c r="B16" s="283" t="s">
        <v>767</v>
      </c>
      <c r="C16" s="534" t="s">
        <v>679</v>
      </c>
      <c r="D16" s="535"/>
      <c r="E16" s="536"/>
    </row>
    <row r="17" spans="1:12" s="237" customFormat="1" ht="33" customHeight="1">
      <c r="A17" s="282" t="s">
        <v>613</v>
      </c>
      <c r="B17" s="284" t="s">
        <v>614</v>
      </c>
      <c r="C17" s="537" t="s">
        <v>615</v>
      </c>
      <c r="D17" s="537"/>
      <c r="E17" s="537"/>
    </row>
    <row r="18" spans="1:12">
      <c r="A18" s="285" t="s">
        <v>616</v>
      </c>
      <c r="B18" s="538">
        <v>45658</v>
      </c>
      <c r="C18" s="539"/>
      <c r="D18" s="540"/>
      <c r="E18" s="541"/>
      <c r="J18" s="231"/>
    </row>
    <row r="19" spans="1:12" ht="16.5">
      <c r="A19" s="286" t="s">
        <v>617</v>
      </c>
      <c r="B19" s="573" t="s">
        <v>618</v>
      </c>
      <c r="C19" s="545"/>
      <c r="D19" s="542"/>
      <c r="E19" s="543"/>
      <c r="G19" s="521" t="s">
        <v>619</v>
      </c>
      <c r="H19" s="521"/>
      <c r="I19" s="521"/>
      <c r="J19" s="521"/>
      <c r="K19" s="521"/>
      <c r="L19" s="521"/>
    </row>
    <row r="20" spans="1:12" ht="15.5">
      <c r="A20" s="548" t="s">
        <v>620</v>
      </c>
      <c r="B20" s="592" t="s">
        <v>621</v>
      </c>
      <c r="C20" s="593" t="s">
        <v>622</v>
      </c>
      <c r="D20" s="592" t="s">
        <v>623</v>
      </c>
      <c r="E20" s="594" t="s">
        <v>703</v>
      </c>
      <c r="F20" s="548" t="s">
        <v>625</v>
      </c>
      <c r="G20" s="532" t="s">
        <v>626</v>
      </c>
      <c r="H20" s="568" t="s">
        <v>627</v>
      </c>
      <c r="I20" s="568"/>
      <c r="J20" s="568"/>
      <c r="K20" s="568"/>
      <c r="L20" s="532" t="s">
        <v>628</v>
      </c>
    </row>
    <row r="21" spans="1:12" ht="134.15" customHeight="1">
      <c r="A21" s="548"/>
      <c r="B21" s="592"/>
      <c r="C21" s="593"/>
      <c r="D21" s="592"/>
      <c r="E21" s="594"/>
      <c r="F21" s="548"/>
      <c r="G21" s="532"/>
      <c r="H21" s="243" t="s">
        <v>629</v>
      </c>
      <c r="I21" s="244" t="s">
        <v>630</v>
      </c>
      <c r="J21" s="243" t="s">
        <v>631</v>
      </c>
      <c r="K21" s="287" t="s">
        <v>632</v>
      </c>
      <c r="L21" s="532"/>
    </row>
    <row r="22" spans="1:12" ht="95.15" customHeight="1">
      <c r="A22" s="320" t="s">
        <v>633</v>
      </c>
      <c r="B22" s="321" t="s">
        <v>634</v>
      </c>
      <c r="C22" s="323">
        <v>242</v>
      </c>
      <c r="D22" s="323">
        <v>1013.98</v>
      </c>
      <c r="E22" s="248" t="s">
        <v>671</v>
      </c>
      <c r="F22" s="275" t="s">
        <v>636</v>
      </c>
      <c r="G22" s="314"/>
      <c r="H22" s="314"/>
      <c r="I22" s="314"/>
      <c r="J22" s="314"/>
      <c r="K22" s="314"/>
      <c r="L22" s="314">
        <v>1</v>
      </c>
    </row>
    <row r="23" spans="1:12" ht="107.5" customHeight="1">
      <c r="A23" s="320" t="s">
        <v>644</v>
      </c>
      <c r="B23" s="321" t="s">
        <v>763</v>
      </c>
      <c r="C23" s="323">
        <v>5283</v>
      </c>
      <c r="D23" s="323">
        <v>931.27239999999904</v>
      </c>
      <c r="E23" s="248" t="s">
        <v>671</v>
      </c>
      <c r="F23" s="275" t="s">
        <v>636</v>
      </c>
      <c r="G23" s="314"/>
      <c r="H23" s="314"/>
      <c r="I23" s="314"/>
      <c r="J23" s="314"/>
      <c r="K23" s="314"/>
      <c r="L23" s="314">
        <v>1</v>
      </c>
    </row>
    <row r="24" spans="1:12" ht="105" customHeight="1">
      <c r="A24" s="320" t="s">
        <v>648</v>
      </c>
      <c r="B24" s="321" t="s">
        <v>686</v>
      </c>
      <c r="C24" s="323">
        <v>20361.302</v>
      </c>
      <c r="D24" s="323">
        <v>21493.674230000099</v>
      </c>
      <c r="E24" s="248" t="s">
        <v>671</v>
      </c>
      <c r="F24" s="275" t="s">
        <v>636</v>
      </c>
      <c r="G24" s="314"/>
      <c r="H24" s="314"/>
      <c r="I24" s="314"/>
      <c r="J24" s="314"/>
      <c r="K24" s="314"/>
      <c r="L24" s="314">
        <v>1</v>
      </c>
    </row>
    <row r="25" spans="1:12" ht="97.5" customHeight="1">
      <c r="A25" s="320" t="s">
        <v>724</v>
      </c>
      <c r="B25" s="321" t="s">
        <v>725</v>
      </c>
      <c r="C25" s="323">
        <v>615</v>
      </c>
      <c r="D25" s="323">
        <v>579.72900000000004</v>
      </c>
      <c r="E25" s="248" t="s">
        <v>671</v>
      </c>
      <c r="F25" s="275" t="s">
        <v>636</v>
      </c>
      <c r="G25" s="314"/>
      <c r="H25" s="314"/>
      <c r="I25" s="314"/>
      <c r="J25" s="314"/>
      <c r="K25" s="314"/>
      <c r="L25" s="314">
        <v>1</v>
      </c>
    </row>
    <row r="26" spans="1:12" ht="95.15" customHeight="1">
      <c r="A26" s="320" t="s">
        <v>654</v>
      </c>
      <c r="B26" s="328" t="s">
        <v>692</v>
      </c>
      <c r="C26" s="323">
        <v>130</v>
      </c>
      <c r="D26" s="323">
        <v>34.850999999999999</v>
      </c>
      <c r="E26" s="327" t="s">
        <v>671</v>
      </c>
      <c r="F26" s="326" t="s">
        <v>636</v>
      </c>
      <c r="G26" s="325"/>
      <c r="H26" s="325"/>
      <c r="I26" s="325"/>
      <c r="J26" s="325"/>
      <c r="K26" s="325"/>
      <c r="L26" s="325">
        <v>1</v>
      </c>
    </row>
    <row r="27" spans="1:12" ht="159" customHeight="1">
      <c r="A27" s="320" t="s">
        <v>743</v>
      </c>
      <c r="B27" s="321" t="s">
        <v>765</v>
      </c>
      <c r="C27" s="323">
        <v>248</v>
      </c>
      <c r="D27" s="323">
        <v>116.65600000000001</v>
      </c>
      <c r="E27" s="248" t="s">
        <v>671</v>
      </c>
      <c r="F27" s="275" t="s">
        <v>636</v>
      </c>
      <c r="G27" s="314"/>
      <c r="H27" s="314"/>
      <c r="I27" s="314"/>
      <c r="J27" s="314"/>
      <c r="K27" s="314"/>
      <c r="L27" s="314">
        <v>1</v>
      </c>
    </row>
    <row r="28" spans="1:12" ht="97.5" customHeight="1">
      <c r="A28" s="324" t="s">
        <v>648</v>
      </c>
      <c r="B28" s="321" t="s">
        <v>686</v>
      </c>
      <c r="C28" s="323">
        <v>165</v>
      </c>
      <c r="D28" s="323">
        <v>1702</v>
      </c>
      <c r="E28" s="248" t="s">
        <v>671</v>
      </c>
      <c r="F28" s="275" t="s">
        <v>639</v>
      </c>
      <c r="G28" s="314"/>
      <c r="H28" s="314"/>
      <c r="I28" s="314"/>
      <c r="J28" s="314"/>
      <c r="K28" s="314"/>
      <c r="L28" s="314">
        <v>1</v>
      </c>
    </row>
    <row r="29" spans="1:12" ht="33">
      <c r="A29" s="292" t="s">
        <v>660</v>
      </c>
      <c r="B29" s="588" t="s">
        <v>661</v>
      </c>
      <c r="C29" s="589"/>
    </row>
    <row r="30" spans="1:12" ht="33">
      <c r="A30" s="277" t="s">
        <v>662</v>
      </c>
      <c r="B30" s="590" t="s">
        <v>663</v>
      </c>
      <c r="C30" s="591"/>
    </row>
    <row r="31" spans="1:12">
      <c r="A31" s="293"/>
      <c r="B31" s="257"/>
      <c r="C31" s="257"/>
    </row>
    <row r="32" spans="1:12" ht="305.14999999999998" hidden="1" customHeight="1">
      <c r="A32" s="520" t="s">
        <v>664</v>
      </c>
      <c r="B32" s="520"/>
      <c r="C32" s="520"/>
      <c r="D32" s="520"/>
      <c r="E32" s="520"/>
      <c r="F32" s="520"/>
    </row>
    <row r="33" spans="1:6">
      <c r="A33" s="520"/>
      <c r="B33" s="520"/>
      <c r="C33" s="520"/>
      <c r="D33" s="520"/>
      <c r="E33" s="520"/>
      <c r="F33" s="520"/>
    </row>
  </sheetData>
  <mergeCells count="20">
    <mergeCell ref="G19:L19"/>
    <mergeCell ref="H20:K20"/>
    <mergeCell ref="L20:L21"/>
    <mergeCell ref="G20:G21"/>
    <mergeCell ref="B30:C30"/>
    <mergeCell ref="B20:B21"/>
    <mergeCell ref="C20:C21"/>
    <mergeCell ref="B15:E15"/>
    <mergeCell ref="D18:E19"/>
    <mergeCell ref="B18:C18"/>
    <mergeCell ref="B19:C19"/>
    <mergeCell ref="A33:F33"/>
    <mergeCell ref="F20:F21"/>
    <mergeCell ref="A20:A21"/>
    <mergeCell ref="A32:F32"/>
    <mergeCell ref="C16:E16"/>
    <mergeCell ref="C17:E17"/>
    <mergeCell ref="D20:D21"/>
    <mergeCell ref="E20:E21"/>
    <mergeCell ref="B29:C29"/>
  </mergeCells>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CBA19-7DA3-4CD7-8DBE-0C8584056683}">
  <sheetPr>
    <tabColor theme="2" tint="-0.499984740745262"/>
  </sheetPr>
  <dimension ref="A1:L34"/>
  <sheetViews>
    <sheetView topLeftCell="A26" zoomScale="70" zoomScaleNormal="70" workbookViewId="0">
      <selection activeCell="F23" sqref="F23"/>
    </sheetView>
  </sheetViews>
  <sheetFormatPr defaultRowHeight="14.5"/>
  <cols>
    <col min="1" max="1" width="33.26953125" style="333" customWidth="1"/>
    <col min="2" max="2" width="53.453125" customWidth="1"/>
    <col min="3" max="3" width="21.26953125" customWidth="1"/>
    <col min="4" max="4" width="11.1796875" customWidth="1"/>
    <col min="5" max="5" width="23.7265625" bestFit="1" customWidth="1"/>
    <col min="6" max="6" width="46.453125" customWidth="1"/>
    <col min="7" max="7" width="15.7265625" customWidth="1"/>
    <col min="8" max="8" width="13.54296875" customWidth="1"/>
    <col min="9" max="9" width="13.26953125" customWidth="1"/>
    <col min="10" max="10" width="13.7265625" customWidth="1"/>
  </cols>
  <sheetData>
    <row r="1" spans="1:5" ht="29" hidden="1">
      <c r="A1" s="332" t="s">
        <v>596</v>
      </c>
    </row>
    <row r="2" spans="1:5" hidden="1">
      <c r="A2" s="332" t="s">
        <v>597</v>
      </c>
    </row>
    <row r="3" spans="1:5" ht="29" hidden="1">
      <c r="A3" s="332" t="s">
        <v>598</v>
      </c>
    </row>
    <row r="4" spans="1:5" hidden="1">
      <c r="A4" s="333" t="s">
        <v>599</v>
      </c>
    </row>
    <row r="5" spans="1:5" hidden="1">
      <c r="A5" s="333" t="s">
        <v>600</v>
      </c>
    </row>
    <row r="6" spans="1:5" hidden="1">
      <c r="A6" s="333" t="s">
        <v>601</v>
      </c>
    </row>
    <row r="7" spans="1:5" hidden="1">
      <c r="A7" s="333" t="s">
        <v>602</v>
      </c>
    </row>
    <row r="8" spans="1:5" hidden="1">
      <c r="A8" s="333" t="s">
        <v>603</v>
      </c>
    </row>
    <row r="9" spans="1:5" hidden="1">
      <c r="A9" s="333" t="s">
        <v>604</v>
      </c>
    </row>
    <row r="10" spans="1:5" hidden="1"/>
    <row r="11" spans="1:5" hidden="1">
      <c r="A11" s="334" t="s">
        <v>605</v>
      </c>
    </row>
    <row r="12" spans="1:5" hidden="1">
      <c r="A12" s="334" t="s">
        <v>606</v>
      </c>
    </row>
    <row r="13" spans="1:5" s="234" customFormat="1" hidden="1">
      <c r="A13" s="335" t="s">
        <v>607</v>
      </c>
    </row>
    <row r="14" spans="1:5">
      <c r="A14" s="334"/>
    </row>
    <row r="15" spans="1:5" s="237" customFormat="1" ht="16.5">
      <c r="A15" s="336" t="s">
        <v>665</v>
      </c>
      <c r="B15" s="533" t="s">
        <v>768</v>
      </c>
      <c r="C15" s="533"/>
      <c r="D15" s="533"/>
      <c r="E15" s="533"/>
    </row>
    <row r="16" spans="1:5" s="237" customFormat="1" ht="16.5">
      <c r="A16" s="337" t="s">
        <v>610</v>
      </c>
      <c r="B16" s="283" t="s">
        <v>769</v>
      </c>
      <c r="C16" s="534" t="s">
        <v>679</v>
      </c>
      <c r="D16" s="535"/>
      <c r="E16" s="536"/>
    </row>
    <row r="17" spans="1:12" s="237" customFormat="1" ht="33" customHeight="1">
      <c r="A17" s="337" t="s">
        <v>613</v>
      </c>
      <c r="B17" s="284" t="s">
        <v>614</v>
      </c>
      <c r="C17" s="537" t="s">
        <v>615</v>
      </c>
      <c r="D17" s="537"/>
      <c r="E17" s="537"/>
    </row>
    <row r="18" spans="1:12">
      <c r="A18" s="338" t="s">
        <v>616</v>
      </c>
      <c r="B18" s="584" t="s">
        <v>681</v>
      </c>
      <c r="C18" s="539"/>
      <c r="D18" s="540"/>
      <c r="E18" s="541"/>
      <c r="J18" s="231"/>
    </row>
    <row r="19" spans="1:12" ht="16.5">
      <c r="A19" s="339" t="s">
        <v>617</v>
      </c>
      <c r="B19" s="585" t="s">
        <v>618</v>
      </c>
      <c r="C19" s="607"/>
      <c r="D19" s="605"/>
      <c r="E19" s="606"/>
      <c r="G19" s="521" t="s">
        <v>619</v>
      </c>
      <c r="H19" s="521"/>
      <c r="I19" s="521"/>
      <c r="J19" s="521"/>
      <c r="K19" s="521"/>
      <c r="L19" s="521"/>
    </row>
    <row r="20" spans="1:12" ht="15.5">
      <c r="A20" s="596" t="s">
        <v>620</v>
      </c>
      <c r="B20" s="598" t="s">
        <v>621</v>
      </c>
      <c r="C20" s="600" t="s">
        <v>622</v>
      </c>
      <c r="D20" s="601" t="s">
        <v>623</v>
      </c>
      <c r="E20" s="602" t="s">
        <v>703</v>
      </c>
      <c r="F20" s="603" t="s">
        <v>625</v>
      </c>
      <c r="G20" s="528" t="s">
        <v>626</v>
      </c>
      <c r="H20" s="530" t="s">
        <v>627</v>
      </c>
      <c r="I20" s="531"/>
      <c r="J20" s="531"/>
      <c r="K20" s="531"/>
      <c r="L20" s="532" t="s">
        <v>628</v>
      </c>
    </row>
    <row r="21" spans="1:12" ht="134.15" customHeight="1">
      <c r="A21" s="597"/>
      <c r="B21" s="599"/>
      <c r="C21" s="600"/>
      <c r="D21" s="601"/>
      <c r="E21" s="602"/>
      <c r="F21" s="604"/>
      <c r="G21" s="529"/>
      <c r="H21" s="243" t="s">
        <v>629</v>
      </c>
      <c r="I21" s="244" t="s">
        <v>630</v>
      </c>
      <c r="J21" s="243" t="s">
        <v>631</v>
      </c>
      <c r="K21" s="245" t="s">
        <v>632</v>
      </c>
      <c r="L21" s="532"/>
    </row>
    <row r="22" spans="1:12" ht="60.75" customHeight="1">
      <c r="A22" s="333">
        <v>3307</v>
      </c>
      <c r="B22" s="342" t="s">
        <v>770</v>
      </c>
      <c r="C22" s="436">
        <v>1337</v>
      </c>
      <c r="D22" s="436">
        <v>333.15700000000027</v>
      </c>
      <c r="E22" s="415" t="s">
        <v>671</v>
      </c>
      <c r="F22" s="437" t="s">
        <v>636</v>
      </c>
      <c r="G22" s="247"/>
      <c r="H22" s="247"/>
      <c r="I22" s="247"/>
      <c r="J22" s="247"/>
      <c r="K22" s="247"/>
      <c r="L22" s="314">
        <v>1</v>
      </c>
    </row>
    <row r="23" spans="1:12" ht="51.75" customHeight="1">
      <c r="A23" s="333">
        <v>3402</v>
      </c>
      <c r="B23" s="342" t="s">
        <v>771</v>
      </c>
      <c r="C23" s="436">
        <v>3016</v>
      </c>
      <c r="D23" s="436">
        <v>5778</v>
      </c>
      <c r="E23" s="415" t="s">
        <v>671</v>
      </c>
      <c r="F23" s="437" t="s">
        <v>636</v>
      </c>
      <c r="G23" s="247"/>
      <c r="H23" s="247"/>
      <c r="I23" s="247"/>
      <c r="J23" s="247"/>
      <c r="K23" s="247"/>
      <c r="L23" s="314">
        <v>1</v>
      </c>
    </row>
    <row r="24" spans="1:12" ht="98.15" customHeight="1">
      <c r="A24" s="333">
        <v>3402</v>
      </c>
      <c r="B24" s="342" t="s">
        <v>772</v>
      </c>
      <c r="C24" s="436">
        <v>4172</v>
      </c>
      <c r="D24" s="436">
        <v>6853</v>
      </c>
      <c r="E24" s="415" t="s">
        <v>671</v>
      </c>
      <c r="F24" s="224" t="s">
        <v>639</v>
      </c>
      <c r="G24" s="247"/>
      <c r="H24" s="247"/>
      <c r="I24" s="247"/>
      <c r="J24" s="247"/>
      <c r="K24" s="247"/>
      <c r="L24" s="314">
        <v>1</v>
      </c>
    </row>
    <row r="25" spans="1:12" ht="86.5" customHeight="1">
      <c r="A25" s="333">
        <v>3405</v>
      </c>
      <c r="B25" s="342" t="s">
        <v>773</v>
      </c>
      <c r="C25" s="436">
        <v>1548</v>
      </c>
      <c r="D25" s="436">
        <v>349.97700000000003</v>
      </c>
      <c r="E25" s="415" t="s">
        <v>671</v>
      </c>
      <c r="F25" s="224" t="s">
        <v>639</v>
      </c>
      <c r="G25" s="247"/>
      <c r="H25" s="247"/>
      <c r="I25" s="247"/>
      <c r="J25" s="247"/>
      <c r="K25" s="247"/>
      <c r="L25" s="314">
        <v>1</v>
      </c>
    </row>
    <row r="26" spans="1:12" ht="86.5" customHeight="1">
      <c r="A26" s="333">
        <v>3405</v>
      </c>
      <c r="B26" s="342" t="s">
        <v>773</v>
      </c>
      <c r="C26" s="436">
        <v>36</v>
      </c>
      <c r="D26" s="436">
        <v>18.240000000000002</v>
      </c>
      <c r="E26" s="415" t="s">
        <v>671</v>
      </c>
      <c r="F26" s="437" t="s">
        <v>636</v>
      </c>
      <c r="G26" s="247"/>
      <c r="H26" s="247"/>
      <c r="I26" s="247"/>
      <c r="J26" s="247"/>
      <c r="K26" s="247"/>
      <c r="L26" s="314">
        <v>1</v>
      </c>
    </row>
    <row r="27" spans="1:12" ht="58.5" customHeight="1">
      <c r="A27" s="333">
        <v>3809</v>
      </c>
      <c r="B27" s="342" t="s">
        <v>774</v>
      </c>
      <c r="C27" s="436">
        <v>1</v>
      </c>
      <c r="D27" s="436">
        <v>198.28399999999999</v>
      </c>
      <c r="E27" s="415" t="s">
        <v>671</v>
      </c>
      <c r="F27" s="437" t="s">
        <v>636</v>
      </c>
      <c r="G27" s="247"/>
      <c r="H27" s="247"/>
      <c r="I27" s="247"/>
      <c r="J27" s="247"/>
      <c r="K27" s="247"/>
      <c r="L27" s="314">
        <v>1</v>
      </c>
    </row>
    <row r="28" spans="1:12" ht="58.5" customHeight="1">
      <c r="A28" s="333">
        <v>3824</v>
      </c>
      <c r="B28" s="342" t="s">
        <v>775</v>
      </c>
      <c r="C28" s="436">
        <v>210</v>
      </c>
      <c r="D28" s="436">
        <v>125.71000000000001</v>
      </c>
      <c r="E28" s="415" t="s">
        <v>671</v>
      </c>
      <c r="F28" s="437" t="s">
        <v>636</v>
      </c>
      <c r="G28" s="247"/>
      <c r="H28" s="247"/>
      <c r="I28" s="247"/>
      <c r="J28" s="247"/>
      <c r="K28" s="247"/>
      <c r="L28" s="314">
        <v>1</v>
      </c>
    </row>
    <row r="29" spans="1:12" ht="58.5" customHeight="1">
      <c r="A29" s="333">
        <v>3824</v>
      </c>
      <c r="B29" s="342" t="s">
        <v>775</v>
      </c>
      <c r="C29" s="436">
        <v>990</v>
      </c>
      <c r="D29" s="436">
        <v>1417.4419999999998</v>
      </c>
      <c r="E29" s="415" t="s">
        <v>671</v>
      </c>
      <c r="F29" s="437" t="s">
        <v>636</v>
      </c>
      <c r="G29" s="247"/>
      <c r="H29" s="247"/>
      <c r="I29" s="247"/>
      <c r="J29" s="247"/>
      <c r="K29" s="247"/>
      <c r="L29" s="314">
        <v>1</v>
      </c>
    </row>
    <row r="30" spans="1:12" ht="54" customHeight="1">
      <c r="A30" s="277" t="s">
        <v>660</v>
      </c>
      <c r="B30" s="519" t="s">
        <v>661</v>
      </c>
      <c r="C30" s="595"/>
    </row>
    <row r="31" spans="1:12" ht="54.75" customHeight="1">
      <c r="A31" s="277" t="s">
        <v>662</v>
      </c>
      <c r="B31" s="519" t="s">
        <v>663</v>
      </c>
      <c r="C31" s="519"/>
    </row>
    <row r="32" spans="1:12">
      <c r="A32" s="340"/>
      <c r="B32" s="257"/>
      <c r="C32" s="257"/>
    </row>
    <row r="33" spans="1:6" ht="305.14999999999998" hidden="1" customHeight="1">
      <c r="A33" s="520" t="s">
        <v>664</v>
      </c>
      <c r="B33" s="520"/>
      <c r="C33" s="520"/>
      <c r="D33" s="520"/>
      <c r="E33" s="520"/>
      <c r="F33" s="520"/>
    </row>
    <row r="34" spans="1:6">
      <c r="A34" s="520"/>
      <c r="B34" s="520"/>
      <c r="C34" s="520"/>
      <c r="D34" s="520"/>
      <c r="E34" s="520"/>
      <c r="F34" s="520"/>
    </row>
  </sheetData>
  <mergeCells count="20">
    <mergeCell ref="B15:E15"/>
    <mergeCell ref="C16:E16"/>
    <mergeCell ref="C17:E17"/>
    <mergeCell ref="B18:C18"/>
    <mergeCell ref="D18:E19"/>
    <mergeCell ref="B19:C19"/>
    <mergeCell ref="B30:C30"/>
    <mergeCell ref="B31:C31"/>
    <mergeCell ref="A33:F33"/>
    <mergeCell ref="A34:F34"/>
    <mergeCell ref="G19:L19"/>
    <mergeCell ref="A20:A21"/>
    <mergeCell ref="B20:B21"/>
    <mergeCell ref="C20:C21"/>
    <mergeCell ref="D20:D21"/>
    <mergeCell ref="E20:E21"/>
    <mergeCell ref="F20:F21"/>
    <mergeCell ref="G20:G21"/>
    <mergeCell ref="H20:K20"/>
    <mergeCell ref="L20:L21"/>
  </mergeCell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A8965-44AC-4C28-9FD9-133BAE3AB49B}">
  <sheetPr>
    <tabColor theme="2" tint="-0.499984740745262"/>
  </sheetPr>
  <dimension ref="A1:L27"/>
  <sheetViews>
    <sheetView topLeftCell="A14" zoomScale="80" zoomScaleNormal="80" workbookViewId="0">
      <selection activeCell="E23" sqref="E23"/>
    </sheetView>
  </sheetViews>
  <sheetFormatPr defaultColWidth="8.7265625" defaultRowHeight="14.5"/>
  <cols>
    <col min="1" max="1" width="67.26953125" customWidth="1"/>
    <col min="2" max="2" width="40.54296875" customWidth="1"/>
    <col min="3" max="3" width="21.26953125" customWidth="1"/>
    <col min="4" max="4" width="11.1796875" customWidth="1"/>
    <col min="5" max="5" width="23.7265625" bestFit="1" customWidth="1"/>
    <col min="6" max="6" width="29.453125" bestFit="1" customWidth="1"/>
    <col min="7" max="7" width="13.7265625" customWidth="1"/>
    <col min="8" max="8" width="12.26953125" customWidth="1"/>
    <col min="9" max="9" width="13.26953125" customWidth="1"/>
    <col min="10" max="10" width="11.81640625" customWidth="1"/>
  </cols>
  <sheetData>
    <row r="1" spans="1:6" ht="29" hidden="1">
      <c r="A1" s="258" t="s">
        <v>596</v>
      </c>
    </row>
    <row r="2" spans="1:6" hidden="1">
      <c r="A2" s="258" t="s">
        <v>597</v>
      </c>
    </row>
    <row r="3" spans="1:6" hidden="1">
      <c r="A3" s="258" t="s">
        <v>598</v>
      </c>
    </row>
    <row r="4" spans="1:6" hidden="1">
      <c r="A4" t="s">
        <v>599</v>
      </c>
    </row>
    <row r="5" spans="1:6" hidden="1">
      <c r="A5" t="s">
        <v>600</v>
      </c>
    </row>
    <row r="6" spans="1:6" hidden="1">
      <c r="A6" t="s">
        <v>601</v>
      </c>
    </row>
    <row r="7" spans="1:6" hidden="1">
      <c r="A7" t="s">
        <v>602</v>
      </c>
    </row>
    <row r="8" spans="1:6" hidden="1">
      <c r="A8" t="s">
        <v>603</v>
      </c>
    </row>
    <row r="9" spans="1:6" hidden="1">
      <c r="A9" t="s">
        <v>604</v>
      </c>
    </row>
    <row r="10" spans="1:6" hidden="1"/>
    <row r="11" spans="1:6" hidden="1">
      <c r="A11" s="226" t="s">
        <v>605</v>
      </c>
    </row>
    <row r="12" spans="1:6" hidden="1">
      <c r="A12" s="226" t="s">
        <v>606</v>
      </c>
    </row>
    <row r="13" spans="1:6" s="234" customFormat="1" hidden="1">
      <c r="A13" s="234" t="s">
        <v>607</v>
      </c>
    </row>
    <row r="14" spans="1:6">
      <c r="A14" s="226"/>
    </row>
    <row r="15" spans="1:6" s="237" customFormat="1">
      <c r="A15" s="281" t="s">
        <v>776</v>
      </c>
      <c r="B15" s="533" t="s">
        <v>777</v>
      </c>
      <c r="C15" s="533"/>
      <c r="D15" s="533"/>
      <c r="E15" s="533"/>
      <c r="F15" s="236"/>
    </row>
    <row r="16" spans="1:6" s="237" customFormat="1" ht="16.5">
      <c r="A16" s="282" t="s">
        <v>610</v>
      </c>
      <c r="B16" s="283" t="s">
        <v>778</v>
      </c>
      <c r="C16" s="534" t="s">
        <v>612</v>
      </c>
      <c r="D16" s="535"/>
      <c r="E16" s="536"/>
    </row>
    <row r="17" spans="1:12" s="237" customFormat="1" ht="33" customHeight="1">
      <c r="A17" s="282" t="s">
        <v>613</v>
      </c>
      <c r="B17" s="284" t="s">
        <v>614</v>
      </c>
      <c r="C17" s="537" t="s">
        <v>615</v>
      </c>
      <c r="D17" s="537"/>
      <c r="E17" s="537"/>
      <c r="F17" s="236"/>
    </row>
    <row r="18" spans="1:12">
      <c r="A18" s="285" t="s">
        <v>616</v>
      </c>
      <c r="B18" s="538">
        <v>45658</v>
      </c>
      <c r="C18" s="539"/>
      <c r="D18" s="540"/>
      <c r="E18" s="541"/>
      <c r="J18" s="231"/>
    </row>
    <row r="19" spans="1:12" ht="16.5">
      <c r="A19" s="286" t="s">
        <v>617</v>
      </c>
      <c r="B19" s="573" t="s">
        <v>618</v>
      </c>
      <c r="C19" s="545"/>
      <c r="D19" s="542"/>
      <c r="E19" s="543"/>
      <c r="G19" s="521" t="s">
        <v>619</v>
      </c>
      <c r="H19" s="521"/>
      <c r="I19" s="521"/>
      <c r="J19" s="521"/>
      <c r="K19" s="521"/>
      <c r="L19" s="521"/>
    </row>
    <row r="20" spans="1:12" ht="15.5">
      <c r="A20" s="550" t="s">
        <v>620</v>
      </c>
      <c r="B20" s="522" t="s">
        <v>621</v>
      </c>
      <c r="C20" s="524" t="s">
        <v>622</v>
      </c>
      <c r="D20" s="522" t="s">
        <v>623</v>
      </c>
      <c r="E20" s="526" t="s">
        <v>703</v>
      </c>
      <c r="F20" s="550" t="s">
        <v>625</v>
      </c>
      <c r="G20" s="528" t="s">
        <v>626</v>
      </c>
      <c r="H20" s="530" t="s">
        <v>627</v>
      </c>
      <c r="I20" s="531"/>
      <c r="J20" s="531"/>
      <c r="K20" s="531"/>
      <c r="L20" s="532" t="s">
        <v>628</v>
      </c>
    </row>
    <row r="21" spans="1:12" ht="134.15" customHeight="1">
      <c r="A21" s="551"/>
      <c r="B21" s="523"/>
      <c r="C21" s="580"/>
      <c r="D21" s="579"/>
      <c r="E21" s="582"/>
      <c r="F21" s="576"/>
      <c r="G21" s="583"/>
      <c r="H21" s="343" t="s">
        <v>629</v>
      </c>
      <c r="I21" s="344" t="s">
        <v>630</v>
      </c>
      <c r="J21" s="343" t="s">
        <v>631</v>
      </c>
      <c r="K21" s="440" t="s">
        <v>632</v>
      </c>
      <c r="L21" s="528"/>
    </row>
    <row r="22" spans="1:12" ht="94.5" customHeight="1">
      <c r="A22" s="329">
        <v>3402</v>
      </c>
      <c r="B22" s="439" t="s">
        <v>686</v>
      </c>
      <c r="C22" s="438">
        <v>70800</v>
      </c>
      <c r="D22" s="313">
        <v>32030</v>
      </c>
      <c r="E22" s="441" t="s">
        <v>635</v>
      </c>
      <c r="F22" s="418" t="s">
        <v>639</v>
      </c>
      <c r="G22" s="426"/>
      <c r="H22" s="426"/>
      <c r="I22" s="426">
        <v>1</v>
      </c>
      <c r="J22" s="426"/>
      <c r="K22" s="426"/>
      <c r="L22" s="426"/>
    </row>
    <row r="23" spans="1:12" ht="63" customHeight="1">
      <c r="A23" s="276" t="s">
        <v>660</v>
      </c>
      <c r="B23" s="519" t="s">
        <v>661</v>
      </c>
      <c r="C23" s="595"/>
    </row>
    <row r="24" spans="1:12" ht="34" customHeight="1">
      <c r="A24" s="277" t="s">
        <v>662</v>
      </c>
      <c r="B24" s="519" t="s">
        <v>663</v>
      </c>
      <c r="C24" s="519"/>
    </row>
    <row r="25" spans="1:12" ht="15.5">
      <c r="A25" s="330"/>
      <c r="C25" s="331"/>
      <c r="G25" s="311"/>
      <c r="H25" s="311"/>
      <c r="I25" s="311"/>
      <c r="J25" s="311"/>
      <c r="K25" s="311"/>
      <c r="L25" s="311"/>
    </row>
    <row r="26" spans="1:12" ht="305.14999999999998" hidden="1" customHeight="1">
      <c r="A26" s="520" t="s">
        <v>664</v>
      </c>
      <c r="B26" s="520"/>
      <c r="C26" s="520"/>
      <c r="D26" s="520"/>
      <c r="E26" s="520"/>
      <c r="F26" s="520"/>
    </row>
    <row r="27" spans="1:12">
      <c r="A27" s="520"/>
      <c r="B27" s="520"/>
      <c r="C27" s="520"/>
      <c r="D27" s="520"/>
      <c r="E27" s="520"/>
      <c r="F27" s="520"/>
    </row>
  </sheetData>
  <mergeCells count="20">
    <mergeCell ref="B15:E15"/>
    <mergeCell ref="C16:E16"/>
    <mergeCell ref="C17:E17"/>
    <mergeCell ref="B18:C18"/>
    <mergeCell ref="D18:E19"/>
    <mergeCell ref="B19:C19"/>
    <mergeCell ref="B23:C23"/>
    <mergeCell ref="B24:C24"/>
    <mergeCell ref="A26:F26"/>
    <mergeCell ref="A27:F27"/>
    <mergeCell ref="G19:L19"/>
    <mergeCell ref="A20:A21"/>
    <mergeCell ref="B20:B21"/>
    <mergeCell ref="C20:C21"/>
    <mergeCell ref="D20:D21"/>
    <mergeCell ref="E20:E21"/>
    <mergeCell ref="F20:F21"/>
    <mergeCell ref="G20:G21"/>
    <mergeCell ref="H20:K20"/>
    <mergeCell ref="L20:L21"/>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3FFF1-7CA9-4B29-A12A-FFC6D548CD58}">
  <sheetPr>
    <tabColor theme="2" tint="-0.499984740745262"/>
  </sheetPr>
  <dimension ref="A1:L28"/>
  <sheetViews>
    <sheetView topLeftCell="A19" zoomScale="80" zoomScaleNormal="80" workbookViewId="0">
      <selection activeCell="D23" sqref="D23"/>
    </sheetView>
  </sheetViews>
  <sheetFormatPr defaultColWidth="8.7265625" defaultRowHeight="14.5"/>
  <cols>
    <col min="1" max="1" width="43.81640625" customWidth="1"/>
    <col min="2" max="2" width="72" bestFit="1" customWidth="1"/>
    <col min="3" max="3" width="21.26953125" customWidth="1"/>
    <col min="4" max="4" width="11.1796875" customWidth="1"/>
    <col min="5" max="5" width="18" customWidth="1"/>
    <col min="6" max="6" width="29.453125" bestFit="1" customWidth="1"/>
    <col min="7" max="7" width="14.7265625" customWidth="1"/>
    <col min="8" max="8" width="14" customWidth="1"/>
    <col min="9" max="9" width="13.26953125" customWidth="1"/>
    <col min="10" max="10" width="14" customWidth="1"/>
  </cols>
  <sheetData>
    <row r="1" spans="1:6" ht="29" hidden="1">
      <c r="A1" s="258" t="s">
        <v>596</v>
      </c>
    </row>
    <row r="2" spans="1:6" hidden="1">
      <c r="A2" s="258" t="s">
        <v>597</v>
      </c>
    </row>
    <row r="3" spans="1:6" ht="29" hidden="1">
      <c r="A3" s="258" t="s">
        <v>598</v>
      </c>
    </row>
    <row r="4" spans="1:6" hidden="1">
      <c r="A4" t="s">
        <v>599</v>
      </c>
    </row>
    <row r="5" spans="1:6" hidden="1">
      <c r="A5" t="s">
        <v>600</v>
      </c>
    </row>
    <row r="6" spans="1:6" hidden="1">
      <c r="A6" t="s">
        <v>601</v>
      </c>
    </row>
    <row r="7" spans="1:6" hidden="1">
      <c r="A7" t="s">
        <v>602</v>
      </c>
    </row>
    <row r="8" spans="1:6" hidden="1">
      <c r="A8" t="s">
        <v>603</v>
      </c>
    </row>
    <row r="9" spans="1:6" hidden="1">
      <c r="A9" t="s">
        <v>604</v>
      </c>
    </row>
    <row r="10" spans="1:6" hidden="1"/>
    <row r="11" spans="1:6" hidden="1">
      <c r="A11" s="226" t="s">
        <v>605</v>
      </c>
    </row>
    <row r="12" spans="1:6" hidden="1">
      <c r="A12" s="226" t="s">
        <v>606</v>
      </c>
    </row>
    <row r="13" spans="1:6" s="234" customFormat="1" hidden="1">
      <c r="A13" s="234" t="s">
        <v>607</v>
      </c>
    </row>
    <row r="14" spans="1:6">
      <c r="A14" s="226"/>
    </row>
    <row r="15" spans="1:6" s="237" customFormat="1">
      <c r="A15" s="235" t="s">
        <v>779</v>
      </c>
      <c r="B15" s="533" t="s">
        <v>780</v>
      </c>
      <c r="C15" s="533"/>
      <c r="D15" s="533"/>
      <c r="E15" s="533"/>
      <c r="F15" s="236"/>
    </row>
    <row r="16" spans="1:6" s="237" customFormat="1" ht="16.5">
      <c r="A16" s="282" t="s">
        <v>610</v>
      </c>
      <c r="B16" s="283" t="s">
        <v>781</v>
      </c>
      <c r="C16" s="534" t="s">
        <v>612</v>
      </c>
      <c r="D16" s="535"/>
      <c r="E16" s="536"/>
      <c r="F16" s="236"/>
    </row>
    <row r="17" spans="1:12" s="237" customFormat="1" ht="33" customHeight="1">
      <c r="A17" s="282" t="s">
        <v>613</v>
      </c>
      <c r="B17" s="284" t="s">
        <v>614</v>
      </c>
      <c r="C17" s="537" t="s">
        <v>615</v>
      </c>
      <c r="D17" s="537"/>
      <c r="E17" s="537"/>
      <c r="F17" s="236"/>
    </row>
    <row r="18" spans="1:12">
      <c r="A18" s="285" t="s">
        <v>616</v>
      </c>
      <c r="B18" s="538">
        <v>45658</v>
      </c>
      <c r="C18" s="539"/>
      <c r="D18" s="540"/>
      <c r="E18" s="541"/>
      <c r="J18" s="231"/>
    </row>
    <row r="19" spans="1:12" ht="16.5">
      <c r="A19" s="286" t="s">
        <v>617</v>
      </c>
      <c r="B19" s="573">
        <v>46022</v>
      </c>
      <c r="C19" s="545"/>
      <c r="D19" s="542"/>
      <c r="E19" s="543"/>
      <c r="G19" s="521" t="s">
        <v>619</v>
      </c>
      <c r="H19" s="521"/>
      <c r="I19" s="521"/>
      <c r="J19" s="521"/>
      <c r="K19" s="521"/>
      <c r="L19" s="521"/>
    </row>
    <row r="20" spans="1:12" ht="15.5">
      <c r="A20" s="550" t="s">
        <v>620</v>
      </c>
      <c r="B20" s="522" t="s">
        <v>621</v>
      </c>
      <c r="C20" s="524" t="s">
        <v>622</v>
      </c>
      <c r="D20" s="522" t="s">
        <v>623</v>
      </c>
      <c r="E20" s="526" t="s">
        <v>703</v>
      </c>
      <c r="F20" s="550" t="s">
        <v>625</v>
      </c>
      <c r="G20" s="528" t="s">
        <v>626</v>
      </c>
      <c r="H20" s="530" t="s">
        <v>627</v>
      </c>
      <c r="I20" s="531"/>
      <c r="J20" s="531"/>
      <c r="K20" s="531"/>
      <c r="L20" s="532" t="s">
        <v>628</v>
      </c>
    </row>
    <row r="21" spans="1:12" ht="134.15" customHeight="1">
      <c r="A21" s="551"/>
      <c r="B21" s="579"/>
      <c r="C21" s="580"/>
      <c r="D21" s="579"/>
      <c r="E21" s="582"/>
      <c r="F21" s="576"/>
      <c r="G21" s="583"/>
      <c r="H21" s="343" t="s">
        <v>629</v>
      </c>
      <c r="I21" s="344" t="s">
        <v>630</v>
      </c>
      <c r="J21" s="343" t="s">
        <v>631</v>
      </c>
      <c r="K21" s="440" t="s">
        <v>632</v>
      </c>
      <c r="L21" s="528"/>
    </row>
    <row r="22" spans="1:12" ht="75.650000000000006" customHeight="1">
      <c r="A22" s="445">
        <v>3402</v>
      </c>
      <c r="B22" s="442" t="s">
        <v>782</v>
      </c>
      <c r="C22" s="443" t="s">
        <v>783</v>
      </c>
      <c r="D22" s="443">
        <v>43757</v>
      </c>
      <c r="E22" s="441" t="s">
        <v>784</v>
      </c>
      <c r="F22" s="444" t="s">
        <v>636</v>
      </c>
      <c r="G22" s="426"/>
      <c r="H22" s="426"/>
      <c r="I22" s="426"/>
      <c r="J22" s="426"/>
      <c r="K22" s="426"/>
      <c r="L22" s="426">
        <v>1</v>
      </c>
    </row>
    <row r="23" spans="1:12" ht="58">
      <c r="A23" s="445">
        <v>3307</v>
      </c>
      <c r="B23" s="418" t="s">
        <v>785</v>
      </c>
      <c r="C23" s="443" t="s">
        <v>786</v>
      </c>
      <c r="D23" s="443">
        <v>17999</v>
      </c>
      <c r="E23" s="441" t="s">
        <v>784</v>
      </c>
      <c r="F23" s="444" t="s">
        <v>636</v>
      </c>
      <c r="G23" s="426"/>
      <c r="H23" s="426"/>
      <c r="I23" s="426"/>
      <c r="J23" s="426"/>
      <c r="K23" s="426"/>
      <c r="L23" s="426">
        <v>1</v>
      </c>
    </row>
    <row r="24" spans="1:12" ht="33">
      <c r="A24" s="276" t="s">
        <v>660</v>
      </c>
      <c r="B24" s="608" t="s">
        <v>661</v>
      </c>
      <c r="C24" s="609"/>
    </row>
    <row r="25" spans="1:12" ht="33">
      <c r="A25" s="277" t="s">
        <v>662</v>
      </c>
      <c r="B25" s="610" t="s">
        <v>663</v>
      </c>
      <c r="C25" s="611"/>
    </row>
    <row r="26" spans="1:12" ht="15.5">
      <c r="A26" s="330"/>
      <c r="C26" s="331"/>
      <c r="G26" s="311"/>
      <c r="H26" s="311"/>
      <c r="I26" s="311"/>
      <c r="J26" s="311"/>
      <c r="K26" s="311"/>
      <c r="L26" s="311"/>
    </row>
    <row r="27" spans="1:12" ht="305.14999999999998" hidden="1" customHeight="1">
      <c r="A27" s="520" t="s">
        <v>664</v>
      </c>
      <c r="B27" s="520"/>
      <c r="C27" s="520"/>
      <c r="D27" s="520"/>
      <c r="E27" s="520"/>
      <c r="F27" s="520"/>
    </row>
    <row r="28" spans="1:12">
      <c r="A28" s="520"/>
      <c r="B28" s="520"/>
      <c r="C28" s="520"/>
      <c r="D28" s="520"/>
      <c r="E28" s="520"/>
      <c r="F28" s="520"/>
    </row>
  </sheetData>
  <mergeCells count="20">
    <mergeCell ref="B15:E15"/>
    <mergeCell ref="C16:E16"/>
    <mergeCell ref="C17:E17"/>
    <mergeCell ref="B18:C18"/>
    <mergeCell ref="D18:E19"/>
    <mergeCell ref="B19:C19"/>
    <mergeCell ref="B24:C24"/>
    <mergeCell ref="B25:C25"/>
    <mergeCell ref="A27:F27"/>
    <mergeCell ref="A28:F28"/>
    <mergeCell ref="G19:L19"/>
    <mergeCell ref="A20:A21"/>
    <mergeCell ref="B20:B21"/>
    <mergeCell ref="C20:C21"/>
    <mergeCell ref="D20:D21"/>
    <mergeCell ref="E20:E21"/>
    <mergeCell ref="F20:F21"/>
    <mergeCell ref="G20:G21"/>
    <mergeCell ref="H20:K20"/>
    <mergeCell ref="L20:L21"/>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A2A59-0785-45C9-86EB-73E57EE3D8FB}">
  <dimension ref="A2:X72"/>
  <sheetViews>
    <sheetView zoomScale="130" zoomScaleNormal="130" workbookViewId="0">
      <selection activeCell="K31" sqref="K31"/>
    </sheetView>
  </sheetViews>
  <sheetFormatPr defaultColWidth="9.26953125" defaultRowHeight="11.25" customHeight="1"/>
  <cols>
    <col min="1" max="1" width="9.54296875" style="2" customWidth="1"/>
    <col min="2" max="2" width="67.7265625" style="2" customWidth="1"/>
    <col min="3" max="4" width="8.7265625" style="2" customWidth="1"/>
    <col min="5" max="5" width="11.54296875" style="2" customWidth="1"/>
    <col min="6" max="6" width="12" style="2" customWidth="1"/>
    <col min="7" max="7" width="12.54296875" style="2" customWidth="1"/>
    <col min="8" max="9" width="8.7265625" style="2" customWidth="1"/>
    <col min="10" max="10" width="11.453125" style="2" customWidth="1"/>
    <col min="11" max="11" width="8.7265625" style="2" customWidth="1"/>
    <col min="12" max="12" width="3.54296875" style="2" customWidth="1"/>
    <col min="13" max="15" width="8.26953125" style="2" customWidth="1"/>
    <col min="16" max="16" width="3.54296875" style="2" customWidth="1"/>
    <col min="17" max="20" width="8.26953125" style="2" customWidth="1"/>
    <col min="21" max="21" width="3.1796875" style="2" customWidth="1"/>
    <col min="22" max="22" width="10" style="2" customWidth="1"/>
    <col min="23" max="23" width="10.54296875" style="2" customWidth="1"/>
    <col min="24" max="24" width="9.54296875" style="2" customWidth="1"/>
    <col min="25" max="16384" width="9.26953125" style="2"/>
  </cols>
  <sheetData>
    <row r="2" spans="2:24" ht="14">
      <c r="B2" s="15" t="s">
        <v>260</v>
      </c>
    </row>
    <row r="3" spans="2:24" ht="11.5">
      <c r="B3" s="2" t="s">
        <v>261</v>
      </c>
    </row>
    <row r="4" spans="2:24" s="74" customFormat="1" ht="18.75" customHeight="1">
      <c r="B4" s="107"/>
      <c r="C4" s="477" t="s">
        <v>262</v>
      </c>
      <c r="D4" s="477"/>
      <c r="E4" s="477"/>
      <c r="F4" s="477"/>
      <c r="G4" s="477"/>
      <c r="H4" s="477"/>
      <c r="I4" s="477"/>
      <c r="J4" s="477"/>
      <c r="K4" s="477"/>
      <c r="M4" s="477" t="s">
        <v>263</v>
      </c>
      <c r="N4" s="477"/>
      <c r="O4" s="477"/>
      <c r="P4" s="75"/>
      <c r="Q4" s="476" t="s">
        <v>264</v>
      </c>
      <c r="R4" s="477"/>
      <c r="S4" s="477"/>
      <c r="T4" s="477"/>
      <c r="V4" s="476" t="s">
        <v>265</v>
      </c>
      <c r="W4" s="477"/>
      <c r="X4" s="477"/>
    </row>
    <row r="5" spans="2:24" ht="32.25" customHeight="1">
      <c r="B5" s="116" t="s">
        <v>266</v>
      </c>
      <c r="C5" s="450" t="s">
        <v>267</v>
      </c>
      <c r="D5" s="450" t="s">
        <v>268</v>
      </c>
      <c r="E5" s="450" t="s">
        <v>269</v>
      </c>
      <c r="F5" s="450" t="s">
        <v>270</v>
      </c>
      <c r="G5" s="450" t="s">
        <v>271</v>
      </c>
      <c r="H5" s="450" t="s">
        <v>272</v>
      </c>
      <c r="I5" s="450" t="s">
        <v>273</v>
      </c>
      <c r="J5" s="450" t="s">
        <v>274</v>
      </c>
      <c r="K5" s="450" t="s">
        <v>275</v>
      </c>
      <c r="M5" s="450" t="s">
        <v>276</v>
      </c>
      <c r="N5" s="450" t="s">
        <v>277</v>
      </c>
      <c r="O5" s="450" t="s">
        <v>278</v>
      </c>
      <c r="P5" s="114"/>
      <c r="Q5" s="450" t="s">
        <v>279</v>
      </c>
      <c r="R5" s="450" t="s">
        <v>280</v>
      </c>
      <c r="S5" s="450" t="s">
        <v>281</v>
      </c>
      <c r="T5" s="450" t="s">
        <v>282</v>
      </c>
      <c r="U5" s="114"/>
      <c r="V5" s="450" t="s">
        <v>283</v>
      </c>
      <c r="W5" s="450" t="s">
        <v>284</v>
      </c>
      <c r="X5" s="450" t="s">
        <v>285</v>
      </c>
    </row>
    <row r="6" spans="2:24" ht="11.25" customHeight="1">
      <c r="B6" s="1" t="s">
        <v>286</v>
      </c>
      <c r="C6" s="102">
        <v>34849</v>
      </c>
      <c r="D6" s="102">
        <v>26605</v>
      </c>
      <c r="E6" s="102">
        <v>5343</v>
      </c>
      <c r="F6" s="102">
        <v>2901</v>
      </c>
      <c r="G6" s="102">
        <v>0</v>
      </c>
      <c r="H6" s="102">
        <v>0</v>
      </c>
      <c r="I6" s="102">
        <v>0</v>
      </c>
      <c r="J6" s="102">
        <v>0</v>
      </c>
      <c r="K6" s="102">
        <v>0</v>
      </c>
      <c r="M6" s="102">
        <v>16005</v>
      </c>
      <c r="N6" s="102">
        <v>18830</v>
      </c>
      <c r="O6" s="104">
        <v>14</v>
      </c>
      <c r="P6" s="88"/>
      <c r="Q6" s="103">
        <v>5169</v>
      </c>
      <c r="R6" s="103">
        <v>22869</v>
      </c>
      <c r="S6" s="103">
        <v>6811</v>
      </c>
      <c r="T6" s="104">
        <v>0</v>
      </c>
      <c r="U6" s="88"/>
      <c r="V6" s="105">
        <v>33620</v>
      </c>
      <c r="W6" s="103">
        <v>1229</v>
      </c>
      <c r="X6" s="103">
        <v>7932</v>
      </c>
    </row>
    <row r="7" spans="2:24" ht="11.5">
      <c r="B7" s="1" t="s">
        <v>287</v>
      </c>
      <c r="C7" s="103">
        <v>6450</v>
      </c>
      <c r="D7" s="103">
        <v>4915</v>
      </c>
      <c r="E7" s="103">
        <v>867</v>
      </c>
      <c r="F7" s="103">
        <v>668</v>
      </c>
      <c r="G7" s="103">
        <v>0</v>
      </c>
      <c r="H7" s="103">
        <v>0</v>
      </c>
      <c r="I7" s="103">
        <v>0</v>
      </c>
      <c r="J7" s="103">
        <v>0</v>
      </c>
      <c r="K7" s="103">
        <v>0</v>
      </c>
      <c r="M7" s="103">
        <v>3117</v>
      </c>
      <c r="N7" s="103">
        <v>3328</v>
      </c>
      <c r="O7" s="104">
        <v>6</v>
      </c>
      <c r="Q7" s="103">
        <v>2559</v>
      </c>
      <c r="R7" s="103">
        <v>3370</v>
      </c>
      <c r="S7" s="103">
        <v>522</v>
      </c>
      <c r="T7" s="104">
        <v>0</v>
      </c>
      <c r="V7" s="105">
        <v>5137</v>
      </c>
      <c r="W7" s="103">
        <v>1314</v>
      </c>
      <c r="X7" s="103">
        <v>5124</v>
      </c>
    </row>
    <row r="8" spans="2:24" ht="11.5">
      <c r="B8" s="1" t="s">
        <v>288</v>
      </c>
      <c r="C8" s="92">
        <v>0.18508422049413181</v>
      </c>
      <c r="D8" s="92">
        <v>0.18473971058071792</v>
      </c>
      <c r="E8" s="92">
        <v>0.16226838854576081</v>
      </c>
      <c r="F8" s="92">
        <v>0.23026542571527059</v>
      </c>
      <c r="G8" s="92">
        <v>0</v>
      </c>
      <c r="H8" s="92">
        <v>0</v>
      </c>
      <c r="I8" s="92">
        <v>0</v>
      </c>
      <c r="J8" s="92">
        <v>0</v>
      </c>
      <c r="K8" s="92">
        <v>0</v>
      </c>
      <c r="M8" s="92">
        <v>0.19475164011246485</v>
      </c>
      <c r="N8" s="92">
        <v>0.17673924588422729</v>
      </c>
      <c r="O8" s="92">
        <v>0.42857142857142855</v>
      </c>
      <c r="Q8" s="92">
        <v>0.4950667440510737</v>
      </c>
      <c r="R8" s="92">
        <v>0.14736105645196554</v>
      </c>
      <c r="S8" s="92">
        <v>7.6640728233739533E-2</v>
      </c>
      <c r="T8" s="92">
        <v>0</v>
      </c>
      <c r="V8" s="92">
        <v>0.15279595478881619</v>
      </c>
      <c r="W8" s="92">
        <v>1.0691619202603744</v>
      </c>
      <c r="X8" s="92">
        <v>0.64599092284417547</v>
      </c>
    </row>
    <row r="9" spans="2:24" ht="11.5">
      <c r="B9" s="1" t="s">
        <v>289</v>
      </c>
      <c r="C9" s="103">
        <v>6296</v>
      </c>
      <c r="D9" s="103">
        <v>5030</v>
      </c>
      <c r="E9" s="103">
        <v>849</v>
      </c>
      <c r="F9" s="103">
        <v>392</v>
      </c>
      <c r="G9" s="103">
        <v>0</v>
      </c>
      <c r="H9" s="103">
        <v>3</v>
      </c>
      <c r="I9" s="103">
        <v>10</v>
      </c>
      <c r="J9" s="103">
        <v>12</v>
      </c>
      <c r="K9" s="103">
        <v>0</v>
      </c>
      <c r="M9" s="103">
        <v>2957</v>
      </c>
      <c r="N9" s="103">
        <v>3338</v>
      </c>
      <c r="O9" s="104">
        <v>6</v>
      </c>
      <c r="Q9" s="103">
        <v>1460</v>
      </c>
      <c r="R9" s="103">
        <v>3829</v>
      </c>
      <c r="S9" s="103">
        <v>1012</v>
      </c>
      <c r="T9" s="104">
        <v>0</v>
      </c>
      <c r="V9" s="105">
        <v>5491</v>
      </c>
      <c r="W9" s="103">
        <v>810</v>
      </c>
      <c r="X9" s="103">
        <v>4392</v>
      </c>
    </row>
    <row r="10" spans="2:24" ht="11.5">
      <c r="B10" s="1" t="s">
        <v>290</v>
      </c>
      <c r="C10" s="92">
        <v>0.18066515538465952</v>
      </c>
      <c r="D10" s="92">
        <v>0.18906220635218943</v>
      </c>
      <c r="E10" s="92">
        <v>0.15889949466591802</v>
      </c>
      <c r="F10" s="92">
        <v>0.13512581868321269</v>
      </c>
      <c r="G10" s="92">
        <v>0</v>
      </c>
      <c r="H10" s="92">
        <v>0</v>
      </c>
      <c r="I10" s="92">
        <v>0</v>
      </c>
      <c r="J10" s="92">
        <v>0</v>
      </c>
      <c r="K10" s="92">
        <v>0</v>
      </c>
      <c r="M10" s="92">
        <v>0.18475476413620742</v>
      </c>
      <c r="N10" s="92">
        <v>0.17727031332979287</v>
      </c>
      <c r="O10" s="92">
        <v>0.42857142857142855</v>
      </c>
      <c r="Q10" s="92">
        <v>0.2824530857032308</v>
      </c>
      <c r="R10" s="92">
        <v>0.16743189470462197</v>
      </c>
      <c r="S10" s="92">
        <v>0.14858317427690501</v>
      </c>
      <c r="T10" s="93">
        <v>0</v>
      </c>
      <c r="V10" s="92">
        <v>0.16332540154669839</v>
      </c>
      <c r="W10" s="92">
        <v>0.65907241659886084</v>
      </c>
      <c r="X10" s="92">
        <v>0.55370650529500753</v>
      </c>
    </row>
    <row r="11" spans="2:24" ht="11.5">
      <c r="B11" s="1" t="s">
        <v>291</v>
      </c>
      <c r="C11" s="103">
        <v>3145</v>
      </c>
      <c r="D11" s="103">
        <v>2526</v>
      </c>
      <c r="E11" s="103">
        <v>449</v>
      </c>
      <c r="F11" s="103">
        <v>165</v>
      </c>
      <c r="G11" s="103">
        <v>0</v>
      </c>
      <c r="H11" s="103">
        <v>0</v>
      </c>
      <c r="I11" s="103">
        <v>2</v>
      </c>
      <c r="J11" s="103">
        <v>3</v>
      </c>
      <c r="K11" s="103">
        <v>0</v>
      </c>
      <c r="M11" s="103">
        <v>1491</v>
      </c>
      <c r="N11" s="103">
        <v>1653</v>
      </c>
      <c r="O11" s="104">
        <v>1</v>
      </c>
      <c r="Q11" s="103">
        <v>721</v>
      </c>
      <c r="R11" s="103">
        <v>2081</v>
      </c>
      <c r="S11" s="103">
        <v>343</v>
      </c>
      <c r="T11" s="104">
        <v>0</v>
      </c>
      <c r="V11" s="105">
        <v>2960</v>
      </c>
      <c r="W11" s="103">
        <v>185</v>
      </c>
      <c r="X11" s="103">
        <v>14</v>
      </c>
    </row>
    <row r="12" spans="2:24" ht="11.5">
      <c r="B12" s="1" t="s">
        <v>292</v>
      </c>
      <c r="C12" s="92">
        <v>9.0246492008379003E-2</v>
      </c>
      <c r="D12" s="92">
        <v>9.4944559293365913E-2</v>
      </c>
      <c r="E12" s="92">
        <v>8.4035186224967251E-2</v>
      </c>
      <c r="F12" s="92">
        <v>5.6876938986556359E-2</v>
      </c>
      <c r="G12" s="92">
        <v>0</v>
      </c>
      <c r="H12" s="92">
        <v>0</v>
      </c>
      <c r="I12" s="92">
        <v>0</v>
      </c>
      <c r="J12" s="92">
        <v>0</v>
      </c>
      <c r="K12" s="92">
        <v>0</v>
      </c>
      <c r="M12" s="92">
        <v>9.3158388003748829E-2</v>
      </c>
      <c r="N12" s="92">
        <v>8.7785448751991499E-2</v>
      </c>
      <c r="O12" s="92">
        <v>7.1428571428571425E-2</v>
      </c>
      <c r="Q12" s="92">
        <v>0.13948539369317084</v>
      </c>
      <c r="R12" s="92">
        <v>9.0996545542000082E-2</v>
      </c>
      <c r="S12" s="92">
        <v>5.0359712230215826E-2</v>
      </c>
      <c r="T12" s="93">
        <v>0</v>
      </c>
      <c r="V12" s="92">
        <v>8.8042831647828668E-2</v>
      </c>
      <c r="W12" s="92">
        <v>0.15052888527257932</v>
      </c>
      <c r="X12" s="106" t="s">
        <v>293</v>
      </c>
    </row>
    <row r="13" spans="2:24" ht="11.5">
      <c r="B13" s="1" t="s">
        <v>294</v>
      </c>
      <c r="C13" s="103">
        <v>2528</v>
      </c>
      <c r="D13" s="103">
        <v>2033</v>
      </c>
      <c r="E13" s="103">
        <v>298</v>
      </c>
      <c r="F13" s="103">
        <v>180</v>
      </c>
      <c r="G13" s="103">
        <v>0</v>
      </c>
      <c r="H13" s="103">
        <v>2</v>
      </c>
      <c r="I13" s="103">
        <v>6</v>
      </c>
      <c r="J13" s="103">
        <v>9</v>
      </c>
      <c r="K13" s="103">
        <v>0</v>
      </c>
      <c r="M13" s="103">
        <v>1200</v>
      </c>
      <c r="N13" s="103">
        <v>1326</v>
      </c>
      <c r="O13" s="104">
        <v>4</v>
      </c>
      <c r="Q13" s="103">
        <v>612</v>
      </c>
      <c r="R13" s="103">
        <v>1419</v>
      </c>
      <c r="S13" s="103">
        <v>499</v>
      </c>
      <c r="T13" s="104">
        <v>0</v>
      </c>
      <c r="V13" s="105">
        <v>1993</v>
      </c>
      <c r="W13" s="103">
        <v>537</v>
      </c>
      <c r="X13" s="103">
        <v>9</v>
      </c>
    </row>
    <row r="14" spans="2:24" ht="12" customHeight="1">
      <c r="B14" s="1" t="s">
        <v>295</v>
      </c>
      <c r="C14" s="6">
        <v>7.2541536342506235E-2</v>
      </c>
      <c r="D14" s="6">
        <v>7.641420785566623E-2</v>
      </c>
      <c r="E14" s="6">
        <v>5.5773909788508332E-2</v>
      </c>
      <c r="F14" s="6">
        <v>6.2047569803516028E-2</v>
      </c>
      <c r="G14" s="6">
        <v>0</v>
      </c>
      <c r="H14" s="92">
        <v>0</v>
      </c>
      <c r="I14" s="92">
        <v>0</v>
      </c>
      <c r="J14" s="92">
        <v>0</v>
      </c>
      <c r="K14" s="92">
        <v>0</v>
      </c>
      <c r="M14" s="6">
        <v>7.4976569821930641E-2</v>
      </c>
      <c r="N14" s="6">
        <v>7.0419543281996816E-2</v>
      </c>
      <c r="O14" s="6">
        <v>0.2857142857142857</v>
      </c>
      <c r="P14" s="6"/>
      <c r="Q14" s="187">
        <v>0.118398142774231</v>
      </c>
      <c r="R14" s="187">
        <v>6.2049062049062048E-2</v>
      </c>
      <c r="S14" s="187">
        <v>7.3263837909264426E-2</v>
      </c>
      <c r="T14" s="187">
        <v>0</v>
      </c>
      <c r="U14" s="187"/>
      <c r="V14" s="187">
        <v>5.9280190362879237E-2</v>
      </c>
      <c r="W14" s="187">
        <v>0.43694060211554109</v>
      </c>
      <c r="X14" s="188" t="s">
        <v>293</v>
      </c>
    </row>
    <row r="15" spans="2:24" ht="12.5">
      <c r="B15" s="3" t="s">
        <v>296</v>
      </c>
      <c r="C15" s="3"/>
      <c r="D15" s="3"/>
      <c r="E15" s="3"/>
      <c r="F15" s="3"/>
      <c r="G15" s="3"/>
      <c r="H15" s="3"/>
      <c r="I15" s="3"/>
      <c r="J15" s="3"/>
      <c r="K15" s="3"/>
      <c r="L15" s="77"/>
      <c r="M15" s="77"/>
      <c r="N15" s="77"/>
      <c r="O15" s="77"/>
      <c r="P15" s="77"/>
    </row>
    <row r="16" spans="2:24" ht="11.25" customHeight="1">
      <c r="B16" s="9" t="s">
        <v>297</v>
      </c>
      <c r="C16" s="99"/>
      <c r="D16" s="6">
        <v>1</v>
      </c>
      <c r="E16" s="99"/>
      <c r="F16" s="99"/>
      <c r="G16" s="99"/>
      <c r="H16" s="99"/>
      <c r="I16" s="99"/>
      <c r="J16" s="99"/>
      <c r="K16" s="99"/>
    </row>
    <row r="17" spans="2:22" ht="11.25" customHeight="1">
      <c r="B17" s="9" t="s">
        <v>298</v>
      </c>
      <c r="C17" s="99"/>
      <c r="D17" s="6">
        <v>0.91666666666666663</v>
      </c>
      <c r="E17" s="100">
        <v>8.3333333333333329E-2</v>
      </c>
      <c r="F17" s="100">
        <v>0</v>
      </c>
      <c r="G17" s="100">
        <v>0</v>
      </c>
      <c r="H17" s="100">
        <v>0</v>
      </c>
      <c r="I17" s="100">
        <v>0</v>
      </c>
      <c r="J17" s="100">
        <v>0</v>
      </c>
      <c r="K17" s="100">
        <v>0</v>
      </c>
      <c r="R17" s="98"/>
    </row>
    <row r="18" spans="2:22" ht="11.25" customHeight="1">
      <c r="B18" s="9" t="s">
        <v>299</v>
      </c>
      <c r="C18" s="99"/>
      <c r="D18" s="100">
        <v>0.76119402985074625</v>
      </c>
      <c r="E18" s="100">
        <v>0.13432835820895522</v>
      </c>
      <c r="F18" s="100">
        <v>0.1044776119402985</v>
      </c>
      <c r="G18" s="100">
        <v>0</v>
      </c>
      <c r="H18" s="100">
        <v>0</v>
      </c>
      <c r="I18" s="100">
        <v>0</v>
      </c>
      <c r="J18" s="100">
        <v>0</v>
      </c>
      <c r="K18" s="100">
        <v>0</v>
      </c>
    </row>
    <row r="19" spans="2:22" ht="11.25" customHeight="1">
      <c r="B19" s="9" t="s">
        <v>300</v>
      </c>
      <c r="C19" s="99"/>
      <c r="D19" s="100">
        <v>0.74545454545454548</v>
      </c>
      <c r="E19" s="100">
        <v>0.13636363636363635</v>
      </c>
      <c r="F19" s="100">
        <v>0.11818181818181818</v>
      </c>
      <c r="G19" s="100">
        <v>0</v>
      </c>
      <c r="H19" s="100">
        <v>0</v>
      </c>
      <c r="I19" s="100">
        <v>0</v>
      </c>
      <c r="J19" s="100">
        <v>0</v>
      </c>
      <c r="K19" s="100">
        <v>0</v>
      </c>
    </row>
    <row r="20" spans="2:22" ht="11.25" customHeight="1">
      <c r="B20" s="4" t="s">
        <v>301</v>
      </c>
      <c r="C20" s="99"/>
      <c r="D20" s="101">
        <v>0.76343654050331433</v>
      </c>
      <c r="E20" s="101">
        <v>0.15331860311630177</v>
      </c>
      <c r="F20" s="101">
        <v>8.3244856380383939E-2</v>
      </c>
      <c r="G20" s="101">
        <v>0</v>
      </c>
      <c r="H20" s="101">
        <v>0</v>
      </c>
      <c r="I20" s="101">
        <v>0</v>
      </c>
      <c r="J20" s="101">
        <v>0</v>
      </c>
      <c r="K20" s="101">
        <v>0</v>
      </c>
      <c r="O20" s="76"/>
    </row>
    <row r="21" spans="2:22" ht="11.5">
      <c r="B21" s="454" t="s">
        <v>302</v>
      </c>
      <c r="C21" s="88"/>
      <c r="D21" s="88"/>
      <c r="E21" s="88"/>
      <c r="F21" s="88"/>
      <c r="I21" s="89"/>
      <c r="O21" s="89"/>
    </row>
    <row r="22" spans="2:22" ht="11.5">
      <c r="B22" s="2" t="s">
        <v>303</v>
      </c>
      <c r="C22" s="89"/>
      <c r="D22" s="89"/>
      <c r="E22" s="89"/>
      <c r="F22" s="89"/>
      <c r="I22" s="89"/>
      <c r="O22" s="89"/>
    </row>
    <row r="23" spans="2:22" ht="11.5">
      <c r="B23" s="89"/>
    </row>
    <row r="25" spans="2:22" ht="15" customHeight="1">
      <c r="B25" s="108" t="s">
        <v>304</v>
      </c>
      <c r="C25" s="109">
        <v>2020</v>
      </c>
      <c r="D25" s="108">
        <v>2021</v>
      </c>
      <c r="E25" s="110">
        <v>2022</v>
      </c>
      <c r="F25" s="110">
        <v>2023</v>
      </c>
      <c r="G25" s="110">
        <v>2024</v>
      </c>
      <c r="H25" s="110">
        <v>2025</v>
      </c>
    </row>
    <row r="26" spans="2:22" ht="12" customHeight="1">
      <c r="B26" s="10" t="s">
        <v>305</v>
      </c>
      <c r="C26" s="10"/>
      <c r="D26" s="10"/>
      <c r="E26" s="10"/>
      <c r="F26" s="10"/>
      <c r="G26" s="10"/>
      <c r="H26" s="10"/>
    </row>
    <row r="27" spans="2:22" ht="17.149999999999999" customHeight="1">
      <c r="B27" s="2" t="s">
        <v>306</v>
      </c>
      <c r="C27" s="6">
        <v>0.3</v>
      </c>
      <c r="D27" s="11">
        <v>0.49</v>
      </c>
      <c r="E27" s="6">
        <v>0.5</v>
      </c>
      <c r="F27" s="6">
        <v>0.51</v>
      </c>
      <c r="G27" s="11">
        <v>0.51475577747903467</v>
      </c>
      <c r="H27" s="11" t="s">
        <v>307</v>
      </c>
      <c r="V27"/>
    </row>
    <row r="28" spans="2:22" ht="12" customHeight="1">
      <c r="B28" s="2" t="s">
        <v>308</v>
      </c>
      <c r="C28" s="6">
        <v>0.42</v>
      </c>
      <c r="D28" s="6">
        <v>0.42</v>
      </c>
      <c r="E28" s="6">
        <v>0.33</v>
      </c>
      <c r="F28" s="11">
        <v>0.4</v>
      </c>
      <c r="G28" s="11" t="s">
        <v>309</v>
      </c>
      <c r="H28" s="6">
        <v>0.57999999999999996</v>
      </c>
      <c r="V28"/>
    </row>
    <row r="29" spans="2:22" ht="12" customHeight="1">
      <c r="B29" s="2" t="s">
        <v>310</v>
      </c>
      <c r="C29" s="6">
        <v>0.44</v>
      </c>
      <c r="D29" s="6">
        <v>0.44</v>
      </c>
      <c r="E29" s="6">
        <v>0.44</v>
      </c>
      <c r="F29" s="11">
        <v>0.45</v>
      </c>
      <c r="G29" s="11" t="s">
        <v>311</v>
      </c>
      <c r="H29" s="11" t="s">
        <v>312</v>
      </c>
      <c r="V29"/>
    </row>
    <row r="30" spans="2:22" ht="12" customHeight="1">
      <c r="B30" s="186" t="s">
        <v>313</v>
      </c>
      <c r="C30" s="6">
        <v>0.21</v>
      </c>
      <c r="D30" s="6">
        <v>0.09</v>
      </c>
      <c r="E30" s="6">
        <v>0.18</v>
      </c>
      <c r="F30" s="11">
        <v>0.31</v>
      </c>
      <c r="G30" s="11" t="s">
        <v>314</v>
      </c>
      <c r="H30" s="11">
        <v>0.42</v>
      </c>
      <c r="V30"/>
    </row>
    <row r="31" spans="2:22" ht="12" customHeight="1">
      <c r="B31" s="221" t="s">
        <v>315</v>
      </c>
      <c r="C31" s="222"/>
      <c r="D31" s="222"/>
      <c r="E31" s="222"/>
      <c r="F31" s="222"/>
      <c r="G31" s="222">
        <v>0.27</v>
      </c>
      <c r="H31" s="222">
        <v>0.2979</v>
      </c>
      <c r="V31"/>
    </row>
    <row r="32" spans="2:22" ht="12" customHeight="1">
      <c r="B32" s="186" t="s">
        <v>316</v>
      </c>
      <c r="C32" s="11"/>
      <c r="D32" s="11">
        <v>0.26</v>
      </c>
      <c r="E32" s="11">
        <v>0.28000000000000003</v>
      </c>
      <c r="F32" s="11">
        <v>0.28999999999999998</v>
      </c>
      <c r="G32" s="11" t="s">
        <v>157</v>
      </c>
      <c r="H32" s="11">
        <v>0.40336134453781514</v>
      </c>
      <c r="V32"/>
    </row>
    <row r="33" spans="2:22" ht="12" customHeight="1">
      <c r="B33" s="186" t="s">
        <v>317</v>
      </c>
      <c r="C33" s="11">
        <v>0.19</v>
      </c>
      <c r="D33" s="11">
        <v>0.19</v>
      </c>
      <c r="E33" s="11">
        <v>0.21</v>
      </c>
      <c r="F33" s="11">
        <v>0.23</v>
      </c>
      <c r="G33" s="11" t="s">
        <v>318</v>
      </c>
      <c r="H33" s="11">
        <v>0.21</v>
      </c>
    </row>
    <row r="34" spans="2:22" ht="12" customHeight="1">
      <c r="B34" s="2" t="s">
        <v>319</v>
      </c>
      <c r="C34" s="6">
        <v>0.3</v>
      </c>
      <c r="D34" s="6">
        <v>0.28999999999999998</v>
      </c>
      <c r="E34" s="6">
        <v>0.32</v>
      </c>
      <c r="F34" s="11">
        <v>0.34</v>
      </c>
      <c r="G34" s="11" t="s">
        <v>320</v>
      </c>
      <c r="H34" s="11">
        <v>0.38</v>
      </c>
      <c r="V34"/>
    </row>
    <row r="35" spans="2:22" ht="12" customHeight="1">
      <c r="B35" s="2" t="s">
        <v>321</v>
      </c>
      <c r="C35" s="6">
        <v>0.53</v>
      </c>
      <c r="D35" s="6">
        <v>0.54</v>
      </c>
      <c r="E35" s="6">
        <v>0.54</v>
      </c>
      <c r="F35" s="6">
        <v>0.52</v>
      </c>
      <c r="G35" s="11">
        <v>0.52138682252922419</v>
      </c>
      <c r="H35" s="6">
        <v>0.52532934944995247</v>
      </c>
      <c r="V35"/>
    </row>
    <row r="36" spans="2:22" ht="12" customHeight="1">
      <c r="B36" s="2" t="s">
        <v>322</v>
      </c>
      <c r="C36" s="6">
        <v>0.49</v>
      </c>
      <c r="D36" s="6">
        <v>0.42</v>
      </c>
      <c r="E36" s="6">
        <v>0.44</v>
      </c>
      <c r="F36" s="6">
        <v>0.44</v>
      </c>
      <c r="G36" s="11">
        <v>0.44559739104654611</v>
      </c>
      <c r="H36" s="6">
        <v>0.43591536981989859</v>
      </c>
      <c r="V36"/>
    </row>
    <row r="37" spans="2:22" ht="12" customHeight="1">
      <c r="B37" s="2" t="s">
        <v>323</v>
      </c>
      <c r="C37" s="6">
        <v>0.56000000000000005</v>
      </c>
      <c r="D37" s="6">
        <v>0.55000000000000004</v>
      </c>
      <c r="E37" s="6">
        <v>0.55000000000000004</v>
      </c>
      <c r="F37" s="6">
        <v>0.54</v>
      </c>
      <c r="G37" s="11">
        <v>0.56531604538087521</v>
      </c>
      <c r="H37" s="6">
        <v>0.58006487761722203</v>
      </c>
      <c r="V37"/>
    </row>
    <row r="38" spans="2:22" ht="12" customHeight="1">
      <c r="B38" s="3" t="s">
        <v>324</v>
      </c>
      <c r="C38" s="3"/>
      <c r="D38" s="3"/>
      <c r="E38" s="3"/>
      <c r="F38" s="3"/>
      <c r="G38" s="3"/>
      <c r="H38" s="3"/>
      <c r="V38"/>
    </row>
    <row r="39" spans="2:22" ht="12" customHeight="1">
      <c r="B39" s="2" t="s">
        <v>325</v>
      </c>
      <c r="C39" s="7"/>
      <c r="D39" s="7"/>
      <c r="E39" s="2">
        <v>7</v>
      </c>
      <c r="F39" s="2">
        <v>8</v>
      </c>
      <c r="G39" s="7">
        <v>7</v>
      </c>
      <c r="H39" s="2">
        <v>7</v>
      </c>
      <c r="V39"/>
    </row>
    <row r="40" spans="2:22" ht="12" customHeight="1">
      <c r="B40" s="2" t="s">
        <v>326</v>
      </c>
      <c r="C40" s="2">
        <v>127</v>
      </c>
      <c r="D40" s="2">
        <v>120</v>
      </c>
      <c r="E40" s="2">
        <v>125</v>
      </c>
      <c r="F40" s="2">
        <v>129</v>
      </c>
      <c r="G40" s="2">
        <v>134</v>
      </c>
      <c r="H40" s="2">
        <v>134</v>
      </c>
      <c r="V40"/>
    </row>
    <row r="41" spans="2:22" ht="12" customHeight="1">
      <c r="B41" s="2" t="s">
        <v>327</v>
      </c>
      <c r="C41" s="2">
        <v>8</v>
      </c>
      <c r="D41" s="2">
        <v>7</v>
      </c>
      <c r="E41" s="2">
        <v>7</v>
      </c>
      <c r="F41" s="2">
        <v>8</v>
      </c>
      <c r="G41" s="2">
        <v>5</v>
      </c>
      <c r="H41" s="2">
        <v>5</v>
      </c>
      <c r="V41"/>
    </row>
    <row r="42" spans="2:22" ht="12" customHeight="1">
      <c r="B42" s="2" t="s">
        <v>328</v>
      </c>
      <c r="C42" s="2">
        <v>15</v>
      </c>
      <c r="D42" s="2">
        <v>12</v>
      </c>
      <c r="E42" s="2">
        <v>13</v>
      </c>
      <c r="F42" s="2">
        <v>11</v>
      </c>
      <c r="G42" s="2">
        <v>11</v>
      </c>
      <c r="H42" s="2">
        <v>18</v>
      </c>
      <c r="V42"/>
    </row>
    <row r="43" spans="2:22" ht="12" customHeight="1">
      <c r="B43" s="2" t="s">
        <v>329</v>
      </c>
      <c r="C43" s="2">
        <v>52</v>
      </c>
      <c r="D43" s="12">
        <v>50</v>
      </c>
      <c r="E43" s="12">
        <v>48</v>
      </c>
      <c r="F43" s="12">
        <v>49</v>
      </c>
      <c r="G43" s="12">
        <v>47</v>
      </c>
      <c r="H43" s="12">
        <v>44</v>
      </c>
      <c r="V43"/>
    </row>
    <row r="44" spans="2:22" ht="12" customHeight="1">
      <c r="B44" s="478" t="s">
        <v>330</v>
      </c>
      <c r="C44" s="478"/>
      <c r="D44" s="478"/>
      <c r="E44" s="478"/>
      <c r="F44" s="478"/>
      <c r="G44" s="479"/>
      <c r="V44"/>
    </row>
    <row r="45" spans="2:22" ht="12" hidden="1" customHeight="1">
      <c r="B45" s="480" t="s">
        <v>331</v>
      </c>
      <c r="C45" s="480"/>
      <c r="D45" s="480"/>
      <c r="E45" s="480"/>
      <c r="F45" s="480"/>
      <c r="G45" s="453"/>
      <c r="H45" s="81"/>
      <c r="P45" s="97"/>
      <c r="Q45" s="97"/>
      <c r="R45" s="97"/>
      <c r="S45" s="97"/>
      <c r="T45" s="97"/>
      <c r="U45" s="83"/>
      <c r="V45"/>
    </row>
    <row r="46" spans="2:22" ht="19.5" customHeight="1">
      <c r="B46" s="482" t="s">
        <v>332</v>
      </c>
      <c r="C46" s="482"/>
      <c r="D46" s="482"/>
      <c r="E46" s="482"/>
      <c r="F46" s="482"/>
      <c r="P46"/>
      <c r="Q46"/>
      <c r="R46"/>
      <c r="S46"/>
      <c r="T46"/>
      <c r="U46"/>
      <c r="V46"/>
    </row>
    <row r="47" spans="2:22" ht="11.5">
      <c r="B47" s="482" t="s">
        <v>333</v>
      </c>
      <c r="C47" s="482"/>
      <c r="D47" s="482"/>
      <c r="E47" s="482"/>
      <c r="F47" s="482"/>
    </row>
    <row r="48" spans="2:22" ht="11.5">
      <c r="B48" s="211"/>
      <c r="C48" s="211"/>
      <c r="D48" s="211"/>
      <c r="E48" s="211"/>
      <c r="F48" s="211"/>
    </row>
    <row r="50" spans="2:22" ht="14.5">
      <c r="B50" s="108" t="s">
        <v>334</v>
      </c>
      <c r="C50" s="113"/>
      <c r="D50" s="108"/>
      <c r="E50" s="108"/>
      <c r="F50" s="110"/>
      <c r="G50" s="110"/>
      <c r="H50" s="110"/>
      <c r="P50"/>
      <c r="Q50"/>
      <c r="R50"/>
      <c r="S50"/>
      <c r="T50"/>
      <c r="U50"/>
      <c r="V50"/>
    </row>
    <row r="51" spans="2:22" ht="38.5">
      <c r="B51" s="112"/>
      <c r="C51" s="78" t="s">
        <v>335</v>
      </c>
      <c r="D51" s="78" t="s">
        <v>336</v>
      </c>
      <c r="E51" s="79" t="s">
        <v>337</v>
      </c>
      <c r="F51" s="78" t="s">
        <v>338</v>
      </c>
      <c r="G51" s="78" t="s">
        <v>339</v>
      </c>
      <c r="H51" s="78" t="s">
        <v>340</v>
      </c>
    </row>
    <row r="52" spans="2:22" ht="11.5">
      <c r="B52" s="9" t="s">
        <v>341</v>
      </c>
      <c r="C52" s="177">
        <v>0.92</v>
      </c>
      <c r="D52" s="95" t="s">
        <v>12</v>
      </c>
      <c r="E52" s="178">
        <v>0.08</v>
      </c>
      <c r="F52" s="94" t="s">
        <v>12</v>
      </c>
      <c r="G52" s="94" t="s">
        <v>12</v>
      </c>
      <c r="H52" s="96" t="s">
        <v>12</v>
      </c>
    </row>
    <row r="53" spans="2:22" ht="17.25" customHeight="1">
      <c r="B53" s="8" t="s">
        <v>342</v>
      </c>
      <c r="C53" s="179">
        <v>0.7</v>
      </c>
      <c r="D53" s="179">
        <v>0.1</v>
      </c>
      <c r="E53" s="179">
        <v>0.2</v>
      </c>
      <c r="F53" s="179" t="s">
        <v>12</v>
      </c>
      <c r="G53" s="179" t="s">
        <v>12</v>
      </c>
      <c r="H53" s="179" t="s">
        <v>12</v>
      </c>
    </row>
    <row r="54" spans="2:22" ht="11.5">
      <c r="B54" s="9"/>
      <c r="C54" s="80"/>
      <c r="D54" s="80"/>
      <c r="E54" s="80"/>
      <c r="F54" s="80"/>
      <c r="G54" s="80"/>
      <c r="H54" s="80"/>
    </row>
    <row r="55" spans="2:22" ht="11.5">
      <c r="C55" s="6"/>
      <c r="D55" s="6"/>
      <c r="E55" s="6"/>
      <c r="G55" s="6"/>
      <c r="H55" s="6"/>
    </row>
    <row r="56" spans="2:22" ht="18.75" customHeight="1">
      <c r="B56" s="108" t="s">
        <v>343</v>
      </c>
      <c r="C56" s="110">
        <v>2020</v>
      </c>
      <c r="D56" s="108">
        <v>2021</v>
      </c>
      <c r="E56" s="110">
        <v>2022</v>
      </c>
      <c r="F56" s="110">
        <v>2023</v>
      </c>
      <c r="G56" s="110">
        <v>2024</v>
      </c>
      <c r="H56" s="110">
        <v>2025</v>
      </c>
    </row>
    <row r="57" spans="2:22" ht="12" customHeight="1">
      <c r="B57" s="112" t="s">
        <v>344</v>
      </c>
      <c r="C57" s="7">
        <v>5.7000000000000002E-2</v>
      </c>
      <c r="D57" s="119">
        <v>0.06</v>
      </c>
      <c r="E57" s="120">
        <v>7.0000000000000007E-2</v>
      </c>
      <c r="F57" s="120">
        <v>0.1</v>
      </c>
      <c r="G57" s="7">
        <v>0.1</v>
      </c>
      <c r="H57" s="2">
        <v>0.09</v>
      </c>
      <c r="K57" s="117"/>
    </row>
    <row r="58" spans="2:22" ht="12" customHeight="1">
      <c r="B58" s="9" t="s">
        <v>345</v>
      </c>
      <c r="C58" s="7">
        <v>0.15</v>
      </c>
      <c r="D58" s="120">
        <v>0.15</v>
      </c>
      <c r="E58" s="120">
        <v>0.15</v>
      </c>
      <c r="F58" s="120">
        <v>0.23</v>
      </c>
      <c r="G58" s="7">
        <v>0.19</v>
      </c>
      <c r="H58" s="7" t="s">
        <v>346</v>
      </c>
      <c r="K58" s="117"/>
    </row>
    <row r="59" spans="2:22" ht="12" customHeight="1">
      <c r="B59" s="9" t="s">
        <v>347</v>
      </c>
      <c r="C59" s="7">
        <v>142</v>
      </c>
      <c r="D59" s="120">
        <v>132</v>
      </c>
      <c r="E59" s="120">
        <v>128</v>
      </c>
      <c r="F59" s="120">
        <v>174</v>
      </c>
      <c r="G59" s="7">
        <v>164</v>
      </c>
      <c r="H59" s="2">
        <v>157</v>
      </c>
      <c r="K59" s="117"/>
    </row>
    <row r="60" spans="2:22" ht="12" customHeight="1">
      <c r="B60" s="9" t="s">
        <v>348</v>
      </c>
      <c r="C60" s="7">
        <v>54</v>
      </c>
      <c r="D60" s="120">
        <v>50</v>
      </c>
      <c r="E60" s="120">
        <v>62</v>
      </c>
      <c r="F60" s="120">
        <v>78</v>
      </c>
      <c r="G60" s="7">
        <v>98</v>
      </c>
      <c r="H60" s="2">
        <v>72</v>
      </c>
      <c r="K60" s="117"/>
    </row>
    <row r="61" spans="2:22" ht="12" customHeight="1">
      <c r="B61" s="9" t="s">
        <v>349</v>
      </c>
      <c r="C61" s="7">
        <v>0</v>
      </c>
      <c r="D61" s="120">
        <v>0</v>
      </c>
      <c r="E61" s="120">
        <v>1</v>
      </c>
      <c r="F61" s="120">
        <v>1</v>
      </c>
      <c r="G61" s="7">
        <v>2</v>
      </c>
      <c r="H61" s="2">
        <v>4</v>
      </c>
      <c r="K61" s="118"/>
    </row>
    <row r="62" spans="2:22" ht="12" customHeight="1">
      <c r="B62" s="9" t="s">
        <v>350</v>
      </c>
      <c r="C62" s="7">
        <v>0</v>
      </c>
      <c r="D62" s="120">
        <v>0</v>
      </c>
      <c r="E62" s="120">
        <v>2</v>
      </c>
      <c r="F62" s="120">
        <v>0</v>
      </c>
      <c r="G62" s="7">
        <v>0</v>
      </c>
      <c r="H62" s="2">
        <v>1</v>
      </c>
    </row>
    <row r="63" spans="2:22" ht="12" customHeight="1">
      <c r="B63" s="9" t="s">
        <v>351</v>
      </c>
      <c r="C63" s="7">
        <v>0</v>
      </c>
      <c r="D63" s="120">
        <v>0</v>
      </c>
      <c r="E63" s="120">
        <v>0</v>
      </c>
      <c r="F63" s="120">
        <v>0</v>
      </c>
      <c r="G63" s="7">
        <v>0</v>
      </c>
      <c r="H63" s="2">
        <v>0</v>
      </c>
    </row>
    <row r="64" spans="2:22" ht="12" customHeight="1">
      <c r="B64" s="8" t="s">
        <v>352</v>
      </c>
      <c r="C64" s="121">
        <v>0.9</v>
      </c>
      <c r="D64" s="121">
        <v>1.1000000000000001</v>
      </c>
      <c r="E64" s="122">
        <v>1.3</v>
      </c>
      <c r="F64" s="122">
        <v>1.3</v>
      </c>
      <c r="G64" s="122">
        <v>1.2</v>
      </c>
      <c r="H64" s="122">
        <v>1.3</v>
      </c>
    </row>
    <row r="65" spans="1:12" ht="15" customHeight="1">
      <c r="B65" s="481" t="s">
        <v>353</v>
      </c>
      <c r="C65" s="481"/>
      <c r="D65" s="481"/>
      <c r="E65" s="481"/>
      <c r="F65" s="481"/>
      <c r="G65" s="481"/>
      <c r="H65" s="71"/>
    </row>
    <row r="66" spans="1:12" ht="39.75" customHeight="1">
      <c r="B66" s="475" t="s">
        <v>354</v>
      </c>
      <c r="C66" s="475"/>
      <c r="D66" s="475"/>
      <c r="E66" s="475"/>
      <c r="F66" s="475"/>
      <c r="G66" s="475"/>
      <c r="H66" s="71"/>
    </row>
    <row r="67" spans="1:12" ht="11.5">
      <c r="H67" s="71"/>
    </row>
    <row r="68" spans="1:12" ht="14.65" customHeight="1">
      <c r="B68" s="2" t="s">
        <v>355</v>
      </c>
      <c r="L68"/>
    </row>
    <row r="69" spans="1:12" ht="20.65" customHeight="1">
      <c r="B69" s="468" t="s">
        <v>356</v>
      </c>
      <c r="C69" s="468"/>
      <c r="D69" s="468"/>
      <c r="E69" s="468"/>
      <c r="F69" s="468"/>
      <c r="G69" s="468"/>
    </row>
    <row r="70" spans="1:12" ht="17.25" customHeight="1">
      <c r="B70" s="475" t="s">
        <v>357</v>
      </c>
      <c r="C70" s="475"/>
      <c r="D70" s="475"/>
      <c r="E70" s="475"/>
      <c r="F70" s="475"/>
      <c r="G70" s="475"/>
    </row>
    <row r="72" spans="1:12" s="62" customFormat="1" ht="14.5">
      <c r="A72" s="2"/>
      <c r="B72" s="2"/>
      <c r="C72" s="7"/>
      <c r="D72" s="7"/>
      <c r="E72" s="7"/>
      <c r="F72" s="69"/>
      <c r="G72" s="70"/>
    </row>
  </sheetData>
  <mergeCells count="12">
    <mergeCell ref="B70:G70"/>
    <mergeCell ref="Q4:T4"/>
    <mergeCell ref="V4:X4"/>
    <mergeCell ref="B69:G69"/>
    <mergeCell ref="B44:G44"/>
    <mergeCell ref="B45:F45"/>
    <mergeCell ref="B66:G66"/>
    <mergeCell ref="B65:G65"/>
    <mergeCell ref="M4:O4"/>
    <mergeCell ref="B46:F46"/>
    <mergeCell ref="B47:F47"/>
    <mergeCell ref="C4:K4"/>
  </mergeCells>
  <phoneticPr fontId="32" type="noConversion"/>
  <pageMargins left="0.7" right="0.7" top="0.75" bottom="0.75" header="0.3" footer="0.3"/>
  <pageSetup orientation="portrait" horizontalDpi="1200" verticalDpi="1200" r:id="rId1"/>
  <customProperties>
    <customPr name="_pios_i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20B15-15B5-430B-A72C-647702564F15}">
  <sheetPr>
    <tabColor theme="2" tint="-0.499984740745262"/>
  </sheetPr>
  <dimension ref="A1:L28"/>
  <sheetViews>
    <sheetView topLeftCell="A19" zoomScale="70" zoomScaleNormal="70" workbookViewId="0">
      <selection activeCell="E25" sqref="E25"/>
    </sheetView>
  </sheetViews>
  <sheetFormatPr defaultRowHeight="14.5"/>
  <cols>
    <col min="1" max="1" width="52.26953125" customWidth="1"/>
    <col min="2" max="2" width="40.54296875" customWidth="1"/>
    <col min="3" max="3" width="21.26953125" customWidth="1"/>
    <col min="4" max="4" width="11.1796875" customWidth="1"/>
    <col min="5" max="5" width="23.7265625" bestFit="1" customWidth="1"/>
    <col min="6" max="6" width="29.453125" bestFit="1" customWidth="1"/>
    <col min="7" max="7" width="15.81640625" customWidth="1"/>
    <col min="8" max="8" width="14.1796875" customWidth="1"/>
    <col min="9" max="9" width="13.26953125" customWidth="1"/>
    <col min="10" max="10" width="14" customWidth="1"/>
  </cols>
  <sheetData>
    <row r="1" spans="1:5" ht="29" hidden="1">
      <c r="A1" s="258" t="s">
        <v>596</v>
      </c>
    </row>
    <row r="2" spans="1:5" hidden="1">
      <c r="A2" s="258" t="s">
        <v>597</v>
      </c>
    </row>
    <row r="3" spans="1:5" ht="29" hidden="1">
      <c r="A3" s="258" t="s">
        <v>598</v>
      </c>
    </row>
    <row r="4" spans="1:5" hidden="1">
      <c r="A4" t="s">
        <v>599</v>
      </c>
    </row>
    <row r="5" spans="1:5" hidden="1">
      <c r="A5" t="s">
        <v>600</v>
      </c>
    </row>
    <row r="6" spans="1:5" hidden="1">
      <c r="A6" t="s">
        <v>601</v>
      </c>
    </row>
    <row r="7" spans="1:5" hidden="1">
      <c r="A7" t="s">
        <v>602</v>
      </c>
    </row>
    <row r="8" spans="1:5" hidden="1">
      <c r="A8" t="s">
        <v>603</v>
      </c>
    </row>
    <row r="9" spans="1:5" hidden="1">
      <c r="A9" t="s">
        <v>604</v>
      </c>
    </row>
    <row r="10" spans="1:5" hidden="1"/>
    <row r="11" spans="1:5" hidden="1">
      <c r="A11" s="226" t="s">
        <v>605</v>
      </c>
    </row>
    <row r="12" spans="1:5" hidden="1">
      <c r="A12" s="226" t="s">
        <v>606</v>
      </c>
    </row>
    <row r="13" spans="1:5" s="234" customFormat="1" hidden="1">
      <c r="A13" s="234" t="s">
        <v>607</v>
      </c>
    </row>
    <row r="14" spans="1:5">
      <c r="A14" s="226"/>
    </row>
    <row r="15" spans="1:5" s="237" customFormat="1" ht="16.5">
      <c r="A15" s="281" t="s">
        <v>665</v>
      </c>
      <c r="B15" s="533" t="s">
        <v>787</v>
      </c>
      <c r="C15" s="533"/>
      <c r="D15" s="533"/>
      <c r="E15" s="533"/>
    </row>
    <row r="16" spans="1:5" s="237" customFormat="1" ht="16.5">
      <c r="A16" s="282" t="s">
        <v>610</v>
      </c>
      <c r="B16" s="283" t="s">
        <v>788</v>
      </c>
      <c r="C16" s="534" t="s">
        <v>789</v>
      </c>
      <c r="D16" s="535"/>
      <c r="E16" s="536"/>
    </row>
    <row r="17" spans="1:12" s="237" customFormat="1" ht="33" customHeight="1">
      <c r="A17" s="282" t="s">
        <v>613</v>
      </c>
      <c r="B17" s="284" t="s">
        <v>614</v>
      </c>
      <c r="C17" s="537" t="s">
        <v>615</v>
      </c>
      <c r="D17" s="537"/>
      <c r="E17" s="537"/>
    </row>
    <row r="18" spans="1:12">
      <c r="A18" s="285" t="s">
        <v>616</v>
      </c>
      <c r="B18" s="584" t="s">
        <v>681</v>
      </c>
      <c r="C18" s="539"/>
      <c r="D18" s="540"/>
      <c r="E18" s="541"/>
      <c r="J18" s="231"/>
    </row>
    <row r="19" spans="1:12" ht="16.5">
      <c r="A19" s="286" t="s">
        <v>617</v>
      </c>
      <c r="B19" s="585" t="s">
        <v>618</v>
      </c>
      <c r="C19" s="545"/>
      <c r="D19" s="542"/>
      <c r="E19" s="543"/>
      <c r="G19" s="521" t="s">
        <v>619</v>
      </c>
      <c r="H19" s="521"/>
      <c r="I19" s="521"/>
      <c r="J19" s="521"/>
      <c r="K19" s="521"/>
      <c r="L19" s="521"/>
    </row>
    <row r="20" spans="1:12" ht="15.5">
      <c r="A20" s="550" t="s">
        <v>620</v>
      </c>
      <c r="B20" s="522" t="s">
        <v>621</v>
      </c>
      <c r="C20" s="524" t="s">
        <v>622</v>
      </c>
      <c r="D20" s="522" t="s">
        <v>623</v>
      </c>
      <c r="E20" s="526" t="s">
        <v>703</v>
      </c>
      <c r="F20" s="550" t="s">
        <v>625</v>
      </c>
      <c r="G20" s="528" t="s">
        <v>626</v>
      </c>
      <c r="H20" s="530" t="s">
        <v>627</v>
      </c>
      <c r="I20" s="531"/>
      <c r="J20" s="531"/>
      <c r="K20" s="531"/>
      <c r="L20" s="532" t="s">
        <v>628</v>
      </c>
    </row>
    <row r="21" spans="1:12" ht="134.15" customHeight="1">
      <c r="A21" s="551"/>
      <c r="B21" s="523"/>
      <c r="C21" s="525"/>
      <c r="D21" s="523"/>
      <c r="E21" s="527"/>
      <c r="F21" s="551"/>
      <c r="G21" s="529"/>
      <c r="H21" s="243" t="s">
        <v>629</v>
      </c>
      <c r="I21" s="244" t="s">
        <v>630</v>
      </c>
      <c r="J21" s="243" t="s">
        <v>631</v>
      </c>
      <c r="K21" s="245" t="s">
        <v>632</v>
      </c>
      <c r="L21" s="532"/>
    </row>
    <row r="22" spans="1:12" ht="58.5" customHeight="1">
      <c r="A22" s="247" t="s">
        <v>644</v>
      </c>
      <c r="B22" s="247" t="s">
        <v>645</v>
      </c>
      <c r="C22" s="341">
        <v>21148</v>
      </c>
      <c r="D22" s="341">
        <v>6247.0057999999935</v>
      </c>
      <c r="E22" s="248" t="s">
        <v>671</v>
      </c>
      <c r="F22" s="270" t="s">
        <v>636</v>
      </c>
      <c r="G22" s="247"/>
      <c r="H22" s="247"/>
      <c r="I22" s="247"/>
      <c r="J22" s="247"/>
      <c r="K22" s="247"/>
      <c r="L22" s="300">
        <v>1</v>
      </c>
    </row>
    <row r="23" spans="1:12" ht="58.5" customHeight="1">
      <c r="A23" s="247" t="s">
        <v>648</v>
      </c>
      <c r="B23" s="270" t="s">
        <v>686</v>
      </c>
      <c r="C23" s="341">
        <v>45104</v>
      </c>
      <c r="D23" s="341">
        <v>41998.67190476197</v>
      </c>
      <c r="E23" s="248" t="s">
        <v>671</v>
      </c>
      <c r="F23" s="270" t="s">
        <v>636</v>
      </c>
      <c r="G23" s="247"/>
      <c r="H23" s="247"/>
      <c r="I23" s="247"/>
      <c r="J23" s="247"/>
      <c r="K23" s="247"/>
      <c r="L23" s="300">
        <v>1</v>
      </c>
    </row>
    <row r="24" spans="1:12" ht="63" customHeight="1">
      <c r="A24" s="276" t="s">
        <v>660</v>
      </c>
      <c r="B24" s="519" t="s">
        <v>661</v>
      </c>
      <c r="C24" s="519"/>
    </row>
    <row r="25" spans="1:12" ht="66" customHeight="1">
      <c r="A25" s="277" t="s">
        <v>662</v>
      </c>
      <c r="B25" s="519" t="s">
        <v>663</v>
      </c>
      <c r="C25" s="519"/>
    </row>
    <row r="26" spans="1:12">
      <c r="A26" s="293"/>
      <c r="B26" s="257"/>
      <c r="C26" s="257"/>
    </row>
    <row r="27" spans="1:12" ht="305.14999999999998" hidden="1" customHeight="1">
      <c r="A27" s="520" t="s">
        <v>664</v>
      </c>
      <c r="B27" s="520"/>
      <c r="C27" s="520"/>
      <c r="D27" s="520"/>
      <c r="E27" s="520"/>
      <c r="F27" s="520"/>
    </row>
    <row r="28" spans="1:12">
      <c r="A28" s="520"/>
      <c r="B28" s="520"/>
      <c r="C28" s="520"/>
      <c r="D28" s="520"/>
      <c r="E28" s="520"/>
      <c r="F28" s="520"/>
    </row>
  </sheetData>
  <mergeCells count="20">
    <mergeCell ref="B15:E15"/>
    <mergeCell ref="C16:E16"/>
    <mergeCell ref="C17:E17"/>
    <mergeCell ref="B18:C18"/>
    <mergeCell ref="D18:E19"/>
    <mergeCell ref="B19:C19"/>
    <mergeCell ref="B24:C24"/>
    <mergeCell ref="B25:C25"/>
    <mergeCell ref="A27:F27"/>
    <mergeCell ref="A28:F28"/>
    <mergeCell ref="G19:L19"/>
    <mergeCell ref="A20:A21"/>
    <mergeCell ref="B20:B21"/>
    <mergeCell ref="C20:C21"/>
    <mergeCell ref="D20:D21"/>
    <mergeCell ref="E20:E21"/>
    <mergeCell ref="F20:F21"/>
    <mergeCell ref="G20:G21"/>
    <mergeCell ref="H20:K20"/>
    <mergeCell ref="L20:L21"/>
  </mergeCell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D256E-5F51-42AF-B51C-B88C0CBF3BA8}">
  <sheetPr>
    <tabColor theme="2" tint="-0.499984740745262"/>
  </sheetPr>
  <dimension ref="A1:L30"/>
  <sheetViews>
    <sheetView topLeftCell="A14" zoomScale="70" zoomScaleNormal="70" workbookViewId="0">
      <selection activeCell="C16" sqref="C16:E16"/>
    </sheetView>
  </sheetViews>
  <sheetFormatPr defaultRowHeight="14.5"/>
  <cols>
    <col min="1" max="1" width="38.54296875" customWidth="1"/>
    <col min="2" max="2" width="40.54296875" customWidth="1"/>
    <col min="3" max="3" width="21.26953125" customWidth="1"/>
    <col min="4" max="4" width="21.7265625" customWidth="1"/>
    <col min="5" max="5" width="23.7265625" bestFit="1" customWidth="1"/>
    <col min="6" max="6" width="29.453125" bestFit="1" customWidth="1"/>
    <col min="7" max="7" width="15.81640625" customWidth="1"/>
    <col min="8" max="8" width="14.7265625" customWidth="1"/>
    <col min="9" max="9" width="13.26953125" customWidth="1"/>
    <col min="10" max="10" width="14" customWidth="1"/>
  </cols>
  <sheetData>
    <row r="1" spans="1:5" ht="29" hidden="1">
      <c r="A1" s="258" t="s">
        <v>596</v>
      </c>
    </row>
    <row r="2" spans="1:5" hidden="1">
      <c r="A2" s="258" t="s">
        <v>597</v>
      </c>
    </row>
    <row r="3" spans="1:5" ht="29" hidden="1">
      <c r="A3" s="258" t="s">
        <v>598</v>
      </c>
    </row>
    <row r="4" spans="1:5" hidden="1">
      <c r="A4" t="s">
        <v>599</v>
      </c>
    </row>
    <row r="5" spans="1:5" hidden="1">
      <c r="A5" t="s">
        <v>600</v>
      </c>
    </row>
    <row r="6" spans="1:5" hidden="1">
      <c r="A6" t="s">
        <v>601</v>
      </c>
    </row>
    <row r="7" spans="1:5" hidden="1">
      <c r="A7" t="s">
        <v>602</v>
      </c>
    </row>
    <row r="8" spans="1:5" hidden="1">
      <c r="A8" t="s">
        <v>603</v>
      </c>
    </row>
    <row r="9" spans="1:5" hidden="1">
      <c r="A9" t="s">
        <v>604</v>
      </c>
    </row>
    <row r="10" spans="1:5" hidden="1"/>
    <row r="11" spans="1:5" hidden="1">
      <c r="A11" s="226" t="s">
        <v>605</v>
      </c>
    </row>
    <row r="12" spans="1:5" hidden="1">
      <c r="A12" s="226" t="s">
        <v>606</v>
      </c>
    </row>
    <row r="13" spans="1:5" s="234" customFormat="1" hidden="1">
      <c r="A13" s="234" t="s">
        <v>607</v>
      </c>
    </row>
    <row r="14" spans="1:5">
      <c r="A14" s="226"/>
    </row>
    <row r="15" spans="1:5" s="237" customFormat="1" ht="16.5">
      <c r="A15" s="281" t="s">
        <v>665</v>
      </c>
      <c r="B15" s="533" t="s">
        <v>790</v>
      </c>
      <c r="C15" s="533"/>
      <c r="D15" s="533"/>
      <c r="E15" s="533"/>
    </row>
    <row r="16" spans="1:5" s="237" customFormat="1" ht="16.5">
      <c r="A16" s="282" t="s">
        <v>610</v>
      </c>
      <c r="B16" s="283" t="s">
        <v>791</v>
      </c>
      <c r="C16" s="612" t="s">
        <v>792</v>
      </c>
      <c r="D16" s="613"/>
      <c r="E16" s="614"/>
    </row>
    <row r="17" spans="1:12" s="237" customFormat="1" ht="33" customHeight="1">
      <c r="A17" s="282" t="s">
        <v>613</v>
      </c>
      <c r="B17" s="284" t="s">
        <v>614</v>
      </c>
      <c r="C17" s="537" t="s">
        <v>615</v>
      </c>
      <c r="D17" s="537"/>
      <c r="E17" s="537"/>
    </row>
    <row r="18" spans="1:12">
      <c r="A18" s="285" t="s">
        <v>616</v>
      </c>
      <c r="B18" s="584" t="s">
        <v>681</v>
      </c>
      <c r="C18" s="539"/>
      <c r="D18" s="540"/>
      <c r="E18" s="541"/>
      <c r="J18" s="231"/>
    </row>
    <row r="19" spans="1:12" ht="16.5">
      <c r="A19" s="286" t="s">
        <v>617</v>
      </c>
      <c r="B19" s="585" t="s">
        <v>618</v>
      </c>
      <c r="C19" s="545"/>
      <c r="D19" s="542"/>
      <c r="E19" s="543"/>
      <c r="G19" s="521" t="s">
        <v>619</v>
      </c>
      <c r="H19" s="521"/>
      <c r="I19" s="521"/>
      <c r="J19" s="521"/>
      <c r="K19" s="521"/>
      <c r="L19" s="521"/>
    </row>
    <row r="20" spans="1:12" ht="15.5">
      <c r="A20" s="550" t="s">
        <v>620</v>
      </c>
      <c r="B20" s="522" t="s">
        <v>621</v>
      </c>
      <c r="C20" s="524" t="s">
        <v>622</v>
      </c>
      <c r="D20" s="522" t="s">
        <v>623</v>
      </c>
      <c r="E20" s="526" t="s">
        <v>703</v>
      </c>
      <c r="F20" s="550" t="s">
        <v>625</v>
      </c>
      <c r="G20" s="528" t="s">
        <v>626</v>
      </c>
      <c r="H20" s="530" t="s">
        <v>627</v>
      </c>
      <c r="I20" s="531"/>
      <c r="J20" s="531"/>
      <c r="K20" s="531"/>
      <c r="L20" s="532" t="s">
        <v>628</v>
      </c>
    </row>
    <row r="21" spans="1:12" ht="134.15" customHeight="1">
      <c r="A21" s="551"/>
      <c r="B21" s="523"/>
      <c r="C21" s="525"/>
      <c r="D21" s="523"/>
      <c r="E21" s="527"/>
      <c r="F21" s="551"/>
      <c r="G21" s="529"/>
      <c r="H21" s="243" t="s">
        <v>629</v>
      </c>
      <c r="I21" s="244" t="s">
        <v>630</v>
      </c>
      <c r="J21" s="243" t="s">
        <v>631</v>
      </c>
      <c r="K21" s="245" t="s">
        <v>632</v>
      </c>
      <c r="L21" s="532"/>
    </row>
    <row r="22" spans="1:12" ht="58.5" customHeight="1">
      <c r="A22" s="247" t="s">
        <v>748</v>
      </c>
      <c r="B22" s="270" t="s">
        <v>749</v>
      </c>
      <c r="C22" s="247">
        <v>2709</v>
      </c>
      <c r="D22" s="247">
        <v>234.8845</v>
      </c>
      <c r="E22" s="248" t="s">
        <v>671</v>
      </c>
      <c r="F22" s="270" t="s">
        <v>639</v>
      </c>
      <c r="G22" s="247"/>
      <c r="H22" s="247"/>
      <c r="I22" s="247"/>
      <c r="J22" s="247"/>
      <c r="K22" s="247"/>
      <c r="L22" s="300">
        <v>1</v>
      </c>
    </row>
    <row r="23" spans="1:12" ht="58.5" customHeight="1">
      <c r="A23" s="247" t="s">
        <v>644</v>
      </c>
      <c r="B23" s="270" t="s">
        <v>645</v>
      </c>
      <c r="C23" s="247">
        <v>1898</v>
      </c>
      <c r="D23" s="247">
        <v>296.51300000000003</v>
      </c>
      <c r="E23" s="248" t="s">
        <v>671</v>
      </c>
      <c r="F23" s="270" t="s">
        <v>636</v>
      </c>
      <c r="G23" s="247"/>
      <c r="H23" s="247"/>
      <c r="I23" s="247"/>
      <c r="J23" s="247"/>
      <c r="K23" s="247"/>
      <c r="L23" s="300">
        <v>1</v>
      </c>
    </row>
    <row r="24" spans="1:12" ht="58.5" customHeight="1">
      <c r="A24" s="247" t="s">
        <v>652</v>
      </c>
      <c r="B24" s="270" t="s">
        <v>691</v>
      </c>
      <c r="C24" s="247">
        <v>2957</v>
      </c>
      <c r="D24" s="247">
        <v>589.55466666666678</v>
      </c>
      <c r="E24" s="248" t="s">
        <v>671</v>
      </c>
      <c r="F24" s="270" t="s">
        <v>636</v>
      </c>
      <c r="G24" s="247"/>
      <c r="H24" s="247"/>
      <c r="I24" s="247"/>
      <c r="J24" s="247"/>
      <c r="K24" s="247"/>
      <c r="L24" s="300">
        <v>1</v>
      </c>
    </row>
    <row r="25" spans="1:12" ht="58.5" customHeight="1">
      <c r="A25" s="247" t="s">
        <v>715</v>
      </c>
      <c r="B25" s="270" t="s">
        <v>693</v>
      </c>
      <c r="C25" s="247">
        <v>60</v>
      </c>
      <c r="D25" s="247">
        <v>1.4499999999999997</v>
      </c>
      <c r="E25" s="248" t="s">
        <v>671</v>
      </c>
      <c r="F25" s="270" t="s">
        <v>639</v>
      </c>
      <c r="G25" s="247"/>
      <c r="H25" s="247"/>
      <c r="I25" s="247"/>
      <c r="J25" s="247"/>
      <c r="K25" s="247"/>
      <c r="L25" s="300">
        <v>1</v>
      </c>
    </row>
    <row r="26" spans="1:12" ht="72.75" customHeight="1">
      <c r="A26" s="276" t="s">
        <v>660</v>
      </c>
      <c r="B26" s="519" t="s">
        <v>661</v>
      </c>
      <c r="C26" s="519"/>
    </row>
    <row r="27" spans="1:12" ht="54" customHeight="1">
      <c r="A27" s="277" t="s">
        <v>662</v>
      </c>
      <c r="B27" s="519" t="s">
        <v>663</v>
      </c>
      <c r="C27" s="519"/>
    </row>
    <row r="28" spans="1:12">
      <c r="A28" s="293"/>
      <c r="B28" s="257"/>
      <c r="C28" s="257"/>
    </row>
    <row r="29" spans="1:12" ht="305.14999999999998" hidden="1" customHeight="1">
      <c r="A29" s="520" t="s">
        <v>664</v>
      </c>
      <c r="B29" s="520"/>
      <c r="C29" s="520"/>
      <c r="D29" s="520"/>
      <c r="E29" s="520"/>
      <c r="F29" s="520"/>
    </row>
    <row r="30" spans="1:12">
      <c r="A30" s="520"/>
      <c r="B30" s="520"/>
      <c r="C30" s="520"/>
      <c r="D30" s="520"/>
      <c r="E30" s="520"/>
      <c r="F30" s="520"/>
    </row>
  </sheetData>
  <mergeCells count="20">
    <mergeCell ref="B15:E15"/>
    <mergeCell ref="C16:E16"/>
    <mergeCell ref="C17:E17"/>
    <mergeCell ref="B18:C18"/>
    <mergeCell ref="D18:E19"/>
    <mergeCell ref="B19:C19"/>
    <mergeCell ref="B26:C26"/>
    <mergeCell ref="B27:C27"/>
    <mergeCell ref="A29:F29"/>
    <mergeCell ref="A30:F30"/>
    <mergeCell ref="G19:L19"/>
    <mergeCell ref="A20:A21"/>
    <mergeCell ref="B20:B21"/>
    <mergeCell ref="C20:C21"/>
    <mergeCell ref="D20:D21"/>
    <mergeCell ref="E20:E21"/>
    <mergeCell ref="F20:F21"/>
    <mergeCell ref="G20:G21"/>
    <mergeCell ref="H20:K20"/>
    <mergeCell ref="L20:L2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82612-6E9A-4626-8CDC-59327811C5D0}">
  <dimension ref="A1:O34"/>
  <sheetViews>
    <sheetView tabSelected="1" topLeftCell="E1" zoomScaleNormal="100" workbookViewId="0">
      <selection activeCell="H16" sqref="H16:O16"/>
    </sheetView>
  </sheetViews>
  <sheetFormatPr defaultRowHeight="14.5"/>
  <cols>
    <col min="1" max="1" width="25.7265625" customWidth="1"/>
    <col min="2" max="2" width="15.54296875" customWidth="1"/>
    <col min="3" max="3" width="12.54296875" customWidth="1"/>
    <col min="4" max="4" width="12" customWidth="1"/>
    <col min="5" max="5" width="14.453125" customWidth="1"/>
    <col min="6" max="6" width="15.7265625" customWidth="1"/>
    <col min="7" max="7" width="15.26953125" customWidth="1"/>
  </cols>
  <sheetData>
    <row r="1" spans="1:15">
      <c r="A1" s="495" t="s">
        <v>358</v>
      </c>
      <c r="B1" s="506">
        <v>2025</v>
      </c>
      <c r="C1" s="506"/>
      <c r="D1" s="506"/>
      <c r="E1" s="506"/>
      <c r="F1" s="506"/>
      <c r="G1" s="506"/>
    </row>
    <row r="2" spans="1:15" ht="25.5" customHeight="1" thickBot="1">
      <c r="A2" s="495"/>
      <c r="B2" s="450" t="s">
        <v>359</v>
      </c>
      <c r="C2" s="450" t="s">
        <v>360</v>
      </c>
      <c r="D2" s="450" t="s">
        <v>361</v>
      </c>
      <c r="E2" s="450" t="s">
        <v>362</v>
      </c>
      <c r="F2" s="450" t="s">
        <v>363</v>
      </c>
      <c r="G2" s="450" t="s">
        <v>364</v>
      </c>
    </row>
    <row r="3" spans="1:15">
      <c r="A3" s="1" t="s">
        <v>365</v>
      </c>
      <c r="B3" s="183" t="s">
        <v>366</v>
      </c>
      <c r="C3" s="181" t="s">
        <v>367</v>
      </c>
      <c r="D3" s="185" t="s">
        <v>368</v>
      </c>
      <c r="E3" s="185" t="s">
        <v>369</v>
      </c>
      <c r="F3" s="175" t="s">
        <v>370</v>
      </c>
      <c r="G3" s="176" t="s">
        <v>371</v>
      </c>
    </row>
    <row r="4" spans="1:15">
      <c r="A4" s="1" t="s">
        <v>372</v>
      </c>
      <c r="B4" s="184">
        <v>-5.8999999999999997E-2</v>
      </c>
      <c r="C4" s="185">
        <v>-0.21099999999999999</v>
      </c>
      <c r="D4" s="185">
        <v>0.30693105844874102</v>
      </c>
      <c r="E4" s="185">
        <v>7.9451221797856603E-2</v>
      </c>
      <c r="F4" s="175">
        <v>0.54911433172302737</v>
      </c>
      <c r="G4" s="176">
        <v>0.78172588832487311</v>
      </c>
    </row>
    <row r="5" spans="1:15">
      <c r="A5" s="1" t="s">
        <v>373</v>
      </c>
      <c r="B5" s="184">
        <v>0.28799999999999998</v>
      </c>
      <c r="C5" s="185">
        <v>0.22211939901608799</v>
      </c>
      <c r="D5" s="185">
        <v>0.39568670063983702</v>
      </c>
      <c r="E5" s="185">
        <v>0.45442272700592801</v>
      </c>
      <c r="F5" s="175">
        <v>0.97264957264957264</v>
      </c>
      <c r="G5" s="176">
        <v>0.98245614035087714</v>
      </c>
    </row>
    <row r="6" spans="1:15">
      <c r="A6" s="1" t="s">
        <v>374</v>
      </c>
      <c r="B6" s="184">
        <v>-0.481735012656902</v>
      </c>
      <c r="C6" s="185">
        <v>-1.0282498792942001</v>
      </c>
      <c r="D6" s="185">
        <v>-0.32046921435138298</v>
      </c>
      <c r="E6" s="185">
        <v>-3.4444444444444402</v>
      </c>
      <c r="F6" s="175">
        <v>0.99541666666666662</v>
      </c>
      <c r="G6" s="176">
        <v>0.98451327433628322</v>
      </c>
    </row>
    <row r="7" spans="1:15">
      <c r="A7" s="1" t="s">
        <v>375</v>
      </c>
      <c r="B7" s="184">
        <v>-3.1907382429910799E-2</v>
      </c>
      <c r="C7" s="185">
        <v>-0.24656448075287901</v>
      </c>
      <c r="D7" s="185">
        <v>0.34627998966365198</v>
      </c>
      <c r="E7" s="185">
        <v>0.18549382716049401</v>
      </c>
      <c r="F7" s="175">
        <v>0.54639175257731953</v>
      </c>
      <c r="G7" s="176">
        <v>0.73745997865528279</v>
      </c>
    </row>
    <row r="8" spans="1:15">
      <c r="A8" s="1" t="s">
        <v>376</v>
      </c>
      <c r="B8" s="184">
        <v>0.156</v>
      </c>
      <c r="C8" s="185">
        <v>5.1999999999999998E-2</v>
      </c>
      <c r="D8" s="185">
        <v>0.32</v>
      </c>
      <c r="E8" s="185">
        <v>0.157</v>
      </c>
      <c r="F8" s="175">
        <v>0.94099999999999995</v>
      </c>
      <c r="G8" s="176">
        <v>0.94399999999999995</v>
      </c>
    </row>
    <row r="9" spans="1:15">
      <c r="A9" s="1" t="s">
        <v>377</v>
      </c>
      <c r="B9" s="184">
        <v>-4.9513939323657899E-2</v>
      </c>
      <c r="C9" s="185">
        <v>6.4186677852808599E-2</v>
      </c>
      <c r="D9" s="185">
        <v>0.25283444546136002</v>
      </c>
      <c r="E9" s="185">
        <v>0</v>
      </c>
      <c r="F9" s="175">
        <v>0.37362637362637363</v>
      </c>
      <c r="G9" s="176">
        <v>0.41972477064220182</v>
      </c>
    </row>
    <row r="10" spans="1:15">
      <c r="A10" s="1" t="s">
        <v>378</v>
      </c>
      <c r="B10" s="184">
        <v>2.1200786690943298E-2</v>
      </c>
      <c r="C10" s="185">
        <v>-0.252770449650633</v>
      </c>
      <c r="D10" s="185">
        <v>0.303689673327244</v>
      </c>
      <c r="E10" s="185">
        <v>9.1743119266054995E-2</v>
      </c>
      <c r="F10" s="175">
        <v>0.28409090909090912</v>
      </c>
      <c r="G10" s="176">
        <v>0.3281853281853282</v>
      </c>
    </row>
    <row r="11" spans="1:15">
      <c r="A11" s="1" t="s">
        <v>379</v>
      </c>
      <c r="B11" s="184">
        <v>-3.0691633933794E-2</v>
      </c>
      <c r="C11" s="185">
        <v>-0.13673694899056299</v>
      </c>
      <c r="D11" s="185">
        <v>4.2784371025225698E-2</v>
      </c>
      <c r="E11" s="185">
        <v>-0.141509511551209</v>
      </c>
      <c r="F11" s="175">
        <v>0.97513644633110974</v>
      </c>
      <c r="G11" s="176">
        <v>0.95423563777994158</v>
      </c>
    </row>
    <row r="12" spans="1:15">
      <c r="A12" s="1" t="s">
        <v>380</v>
      </c>
      <c r="B12" s="184">
        <v>0.205930043894402</v>
      </c>
      <c r="C12" s="185">
        <v>0.21866096866096901</v>
      </c>
      <c r="D12" s="185">
        <v>0.42248640028185103</v>
      </c>
      <c r="E12" s="185">
        <v>0.48851647518670099</v>
      </c>
      <c r="F12" s="175">
        <v>0.24148606811145512</v>
      </c>
      <c r="G12" s="176">
        <v>0.25248508946322068</v>
      </c>
    </row>
    <row r="13" spans="1:15" ht="14.65" customHeight="1"/>
    <row r="14" spans="1:15" ht="22.15" customHeight="1">
      <c r="A14" s="475" t="s">
        <v>381</v>
      </c>
      <c r="B14" s="475"/>
      <c r="C14" s="475"/>
      <c r="D14" s="475"/>
      <c r="E14" s="475"/>
      <c r="F14" s="475"/>
      <c r="G14" s="505"/>
    </row>
    <row r="16" spans="1:15" ht="23.65" customHeight="1" thickBot="1">
      <c r="A16" s="492" t="s">
        <v>382</v>
      </c>
      <c r="B16" s="494" t="s">
        <v>383</v>
      </c>
      <c r="C16" s="494"/>
      <c r="D16" s="495" t="s">
        <v>384</v>
      </c>
      <c r="E16" s="495"/>
      <c r="F16" s="495"/>
      <c r="G16" s="495"/>
      <c r="H16" s="496" t="s">
        <v>385</v>
      </c>
      <c r="I16" s="496"/>
      <c r="J16" s="496"/>
      <c r="K16" s="496"/>
      <c r="L16" s="496"/>
      <c r="M16" s="496"/>
      <c r="N16" s="496"/>
      <c r="O16" s="496"/>
    </row>
    <row r="17" spans="1:15" ht="14.65" customHeight="1">
      <c r="A17" s="492" t="s">
        <v>386</v>
      </c>
      <c r="B17" s="497" t="s">
        <v>387</v>
      </c>
      <c r="C17" s="497" t="s">
        <v>388</v>
      </c>
      <c r="D17" s="499" t="s">
        <v>387</v>
      </c>
      <c r="E17" s="501" t="s">
        <v>388</v>
      </c>
      <c r="F17" s="501" t="s">
        <v>389</v>
      </c>
      <c r="G17" s="503" t="s">
        <v>390</v>
      </c>
      <c r="H17" s="499" t="s">
        <v>391</v>
      </c>
      <c r="I17" s="503"/>
      <c r="J17" s="499" t="s">
        <v>392</v>
      </c>
      <c r="K17" s="503"/>
      <c r="L17" s="499" t="s">
        <v>393</v>
      </c>
      <c r="M17" s="503"/>
      <c r="N17" s="499" t="s">
        <v>394</v>
      </c>
      <c r="O17" s="503"/>
    </row>
    <row r="18" spans="1:15" ht="15" thickBot="1">
      <c r="A18" s="493" t="s">
        <v>395</v>
      </c>
      <c r="B18" s="498"/>
      <c r="C18" s="498"/>
      <c r="D18" s="500"/>
      <c r="E18" s="502"/>
      <c r="F18" s="502"/>
      <c r="G18" s="504"/>
      <c r="H18" s="451" t="s">
        <v>277</v>
      </c>
      <c r="I18" s="452" t="s">
        <v>276</v>
      </c>
      <c r="J18" s="451" t="s">
        <v>277</v>
      </c>
      <c r="K18" s="452" t="s">
        <v>276</v>
      </c>
      <c r="L18" s="451" t="s">
        <v>277</v>
      </c>
      <c r="M18" s="452" t="s">
        <v>276</v>
      </c>
      <c r="N18" s="451" t="s">
        <v>277</v>
      </c>
      <c r="O18" s="452" t="s">
        <v>276</v>
      </c>
    </row>
    <row r="19" spans="1:15">
      <c r="A19" s="193" t="s">
        <v>396</v>
      </c>
      <c r="B19" s="194">
        <v>6.5714515204670462E-2</v>
      </c>
      <c r="C19" s="194">
        <v>9.8756804921514743E-2</v>
      </c>
      <c r="D19" s="201">
        <v>-0.7916578884731974</v>
      </c>
      <c r="E19" s="194">
        <v>-1.6488666666666665</v>
      </c>
      <c r="F19" s="194">
        <v>8.3984375E-2</v>
      </c>
      <c r="G19" s="195">
        <v>0.14499999999999999</v>
      </c>
      <c r="H19" s="204">
        <v>0.79881656804733725</v>
      </c>
      <c r="I19" s="205">
        <v>0.20118343195266272</v>
      </c>
      <c r="J19" s="204">
        <v>0.80473372781065089</v>
      </c>
      <c r="K19" s="205">
        <v>0.19526627218934911</v>
      </c>
      <c r="L19" s="204">
        <v>0.68639053254437865</v>
      </c>
      <c r="M19" s="205">
        <v>0.314</v>
      </c>
      <c r="N19" s="204">
        <v>0.63313609467455623</v>
      </c>
      <c r="O19" s="205">
        <v>0.36686390532544377</v>
      </c>
    </row>
    <row r="20" spans="1:15">
      <c r="A20" s="196" t="s">
        <v>397</v>
      </c>
      <c r="B20" s="192">
        <v>3.6225894320900412E-2</v>
      </c>
      <c r="C20" s="192">
        <v>2.7670865376501669E-2</v>
      </c>
      <c r="D20" s="202">
        <v>-0.46927391946887898</v>
      </c>
      <c r="E20" s="192">
        <v>0.19276021230406409</v>
      </c>
      <c r="F20" s="192">
        <v>5.6603773584905662E-2</v>
      </c>
      <c r="G20" s="197">
        <v>0.1044776119402985</v>
      </c>
      <c r="H20" s="204">
        <v>0.79190751445086704</v>
      </c>
      <c r="I20" s="205">
        <v>0.20809248554913296</v>
      </c>
      <c r="J20" s="204">
        <v>0.79768786127167635</v>
      </c>
      <c r="K20" s="205">
        <v>0.20231213872832371</v>
      </c>
      <c r="L20" s="204">
        <v>0.63005780346820806</v>
      </c>
      <c r="M20" s="205">
        <v>0.36994219653179189</v>
      </c>
      <c r="N20" s="204">
        <v>0.66091954022988508</v>
      </c>
      <c r="O20" s="205">
        <v>0.33908045977011492</v>
      </c>
    </row>
    <row r="21" spans="1:15">
      <c r="A21" s="196" t="s">
        <v>398</v>
      </c>
      <c r="B21" s="192">
        <v>0.16672881789044103</v>
      </c>
      <c r="C21" s="192">
        <v>0.13328225457210438</v>
      </c>
      <c r="D21" s="202">
        <v>0.44098448942276619</v>
      </c>
      <c r="E21" s="192">
        <v>0.27875000000000011</v>
      </c>
      <c r="F21" s="192">
        <v>0.95797101449275357</v>
      </c>
      <c r="G21" s="197">
        <v>0.9570871261378413</v>
      </c>
      <c r="H21" s="204">
        <v>0.58404558404558404</v>
      </c>
      <c r="I21" s="205">
        <v>0.41595441595441596</v>
      </c>
      <c r="J21" s="204">
        <v>0.52556818181818177</v>
      </c>
      <c r="K21" s="205">
        <v>0.47443181818181818</v>
      </c>
      <c r="L21" s="204">
        <v>0.45299145299145299</v>
      </c>
      <c r="M21" s="205">
        <v>0.54700854700854706</v>
      </c>
      <c r="N21" s="204">
        <v>0.375</v>
      </c>
      <c r="O21" s="205">
        <v>0.625</v>
      </c>
    </row>
    <row r="22" spans="1:15">
      <c r="A22" s="196" t="s">
        <v>399</v>
      </c>
      <c r="B22" s="192">
        <v>0.19101253358997439</v>
      </c>
      <c r="C22" s="192">
        <v>0.13348783228499159</v>
      </c>
      <c r="D22" s="202">
        <v>0.25509529815096665</v>
      </c>
      <c r="E22" s="192">
        <v>0.50107660871393911</v>
      </c>
      <c r="F22" s="192">
        <v>0.82236842105263153</v>
      </c>
      <c r="G22" s="197">
        <v>0.84322033898305082</v>
      </c>
      <c r="H22" s="204">
        <v>0.46739130434782611</v>
      </c>
      <c r="I22" s="205">
        <v>0.53260869565217395</v>
      </c>
      <c r="J22" s="204">
        <v>0.47826086956521741</v>
      </c>
      <c r="K22" s="205">
        <v>0.52173913043478259</v>
      </c>
      <c r="L22" s="204">
        <v>0.33695652173913043</v>
      </c>
      <c r="M22" s="205">
        <v>0.66304347826086951</v>
      </c>
      <c r="N22" s="204">
        <v>0.33333333333333331</v>
      </c>
      <c r="O22" s="205">
        <v>0.66666666666666663</v>
      </c>
    </row>
    <row r="23" spans="1:15" ht="15" thickBot="1">
      <c r="A23" s="198" t="s">
        <v>400</v>
      </c>
      <c r="B23" s="199">
        <v>0.19334282046954607</v>
      </c>
      <c r="C23" s="199">
        <v>0.14605484051482925</v>
      </c>
      <c r="D23" s="203">
        <v>0.55584971190030985</v>
      </c>
      <c r="E23" s="199">
        <v>0.53364555089967958</v>
      </c>
      <c r="F23" s="199">
        <v>0.5496894409937888</v>
      </c>
      <c r="G23" s="200">
        <v>0.61123110151187909</v>
      </c>
      <c r="H23" s="206">
        <v>0.5268817204301075</v>
      </c>
      <c r="I23" s="207">
        <v>0.4731182795698925</v>
      </c>
      <c r="J23" s="206">
        <v>0.38502673796791442</v>
      </c>
      <c r="K23" s="207">
        <v>0.61497326203208558</v>
      </c>
      <c r="L23" s="206">
        <v>0.35294117647058826</v>
      </c>
      <c r="M23" s="207">
        <v>0.6470588235294118</v>
      </c>
      <c r="N23" s="206">
        <v>0.40641711229946526</v>
      </c>
      <c r="O23" s="207">
        <v>0.5935828877005348</v>
      </c>
    </row>
    <row r="24" spans="1:15">
      <c r="A24" s="190"/>
      <c r="B24" s="190"/>
      <c r="C24" s="190"/>
      <c r="D24" s="190"/>
      <c r="E24" s="190"/>
      <c r="F24" s="190"/>
      <c r="G24" s="190"/>
      <c r="H24" s="190"/>
      <c r="I24" s="190"/>
      <c r="J24" s="190"/>
      <c r="K24" s="190"/>
      <c r="L24" s="190"/>
      <c r="M24" s="190"/>
      <c r="N24" s="190"/>
      <c r="O24" s="190"/>
    </row>
    <row r="25" spans="1:15" ht="24" customHeight="1">
      <c r="A25" s="475" t="s">
        <v>381</v>
      </c>
      <c r="B25" s="475"/>
      <c r="C25" s="475"/>
      <c r="D25" s="475"/>
      <c r="E25" s="475"/>
      <c r="F25" s="475"/>
      <c r="G25" s="505"/>
      <c r="H25" s="189"/>
      <c r="I25" s="189"/>
      <c r="J25" s="189"/>
      <c r="K25" s="189"/>
      <c r="L25" s="189"/>
      <c r="M25" s="189"/>
      <c r="N25" s="189"/>
      <c r="O25" s="189"/>
    </row>
    <row r="26" spans="1:15">
      <c r="A26" s="190"/>
      <c r="B26" s="190"/>
      <c r="C26" s="190"/>
      <c r="D26" s="190"/>
      <c r="E26" s="190"/>
      <c r="F26" s="190"/>
      <c r="G26" s="190"/>
      <c r="H26" s="190"/>
      <c r="I26" s="190"/>
      <c r="J26" s="190"/>
      <c r="K26" s="190"/>
      <c r="L26" s="190"/>
      <c r="M26" s="190"/>
      <c r="N26" s="190"/>
      <c r="O26" s="190"/>
    </row>
    <row r="27" spans="1:15">
      <c r="A27" s="191"/>
      <c r="B27" s="190"/>
      <c r="C27" s="190"/>
      <c r="D27" s="190"/>
      <c r="E27" s="190"/>
      <c r="F27" s="190"/>
      <c r="G27" s="190"/>
      <c r="H27" s="190"/>
      <c r="I27" s="190"/>
      <c r="J27" s="190"/>
      <c r="K27" s="190"/>
      <c r="L27" s="190"/>
      <c r="M27" s="190"/>
      <c r="N27" s="190"/>
      <c r="O27" s="190"/>
    </row>
    <row r="28" spans="1:15" ht="15" thickBot="1">
      <c r="A28" s="492" t="s">
        <v>382</v>
      </c>
      <c r="B28" s="494" t="s">
        <v>401</v>
      </c>
      <c r="C28" s="494"/>
      <c r="D28" s="495" t="s">
        <v>402</v>
      </c>
      <c r="E28" s="495"/>
      <c r="F28" s="495"/>
      <c r="G28" s="495"/>
      <c r="H28" s="496" t="s">
        <v>403</v>
      </c>
      <c r="I28" s="496"/>
      <c r="J28" s="496"/>
      <c r="K28" s="496"/>
      <c r="L28" s="496"/>
      <c r="M28" s="496"/>
      <c r="N28" s="496"/>
      <c r="O28" s="496"/>
    </row>
    <row r="29" spans="1:15" ht="14.65" customHeight="1">
      <c r="A29" s="492" t="s">
        <v>386</v>
      </c>
      <c r="B29" s="497" t="s">
        <v>387</v>
      </c>
      <c r="C29" s="497" t="s">
        <v>388</v>
      </c>
      <c r="D29" s="499" t="s">
        <v>387</v>
      </c>
      <c r="E29" s="501" t="s">
        <v>388</v>
      </c>
      <c r="F29" s="501" t="s">
        <v>389</v>
      </c>
      <c r="G29" s="503" t="s">
        <v>390</v>
      </c>
      <c r="H29" s="499" t="s">
        <v>391</v>
      </c>
      <c r="I29" s="503"/>
      <c r="J29" s="499" t="s">
        <v>392</v>
      </c>
      <c r="K29" s="503"/>
      <c r="L29" s="499" t="s">
        <v>393</v>
      </c>
      <c r="M29" s="503"/>
      <c r="N29" s="499" t="s">
        <v>394</v>
      </c>
      <c r="O29" s="503"/>
    </row>
    <row r="30" spans="1:15" ht="15" thickBot="1">
      <c r="A30" s="493" t="s">
        <v>395</v>
      </c>
      <c r="B30" s="498"/>
      <c r="C30" s="498"/>
      <c r="D30" s="500"/>
      <c r="E30" s="502"/>
      <c r="F30" s="502"/>
      <c r="G30" s="504"/>
      <c r="H30" s="451" t="s">
        <v>277</v>
      </c>
      <c r="I30" s="452" t="s">
        <v>276</v>
      </c>
      <c r="J30" s="451" t="s">
        <v>277</v>
      </c>
      <c r="K30" s="452" t="s">
        <v>276</v>
      </c>
      <c r="L30" s="451" t="s">
        <v>277</v>
      </c>
      <c r="M30" s="452" t="s">
        <v>276</v>
      </c>
      <c r="N30" s="451" t="s">
        <v>277</v>
      </c>
      <c r="O30" s="452" t="s">
        <v>276</v>
      </c>
    </row>
    <row r="31" spans="1:15">
      <c r="A31" s="193" t="s">
        <v>404</v>
      </c>
      <c r="B31" s="194">
        <v>0.1304129904012433</v>
      </c>
      <c r="C31" s="194">
        <v>0.1402916550376779</v>
      </c>
      <c r="D31" s="201">
        <v>0.4563993531541341</v>
      </c>
      <c r="E31" s="194">
        <v>0.17186154240089394</v>
      </c>
      <c r="F31" s="194">
        <v>0.9555555555555556</v>
      </c>
      <c r="G31" s="195">
        <v>0.97872340425531912</v>
      </c>
      <c r="H31" s="483" t="s">
        <v>405</v>
      </c>
      <c r="I31" s="484"/>
      <c r="J31" s="484"/>
      <c r="K31" s="484"/>
      <c r="L31" s="484"/>
      <c r="M31" s="484"/>
      <c r="N31" s="484"/>
      <c r="O31" s="485"/>
    </row>
    <row r="32" spans="1:15">
      <c r="A32" s="196" t="s">
        <v>406</v>
      </c>
      <c r="B32" s="192">
        <v>-1.0699051547701188E-2</v>
      </c>
      <c r="C32" s="192">
        <v>3.3914936435801117E-2</v>
      </c>
      <c r="D32" s="202">
        <v>9.5146016893258287E-2</v>
      </c>
      <c r="E32" s="192">
        <v>0.10339938135775698</v>
      </c>
      <c r="F32" s="192">
        <v>0.23118279569892472</v>
      </c>
      <c r="G32" s="197">
        <v>0.53191489361702127</v>
      </c>
      <c r="H32" s="486"/>
      <c r="I32" s="487"/>
      <c r="J32" s="487"/>
      <c r="K32" s="487"/>
      <c r="L32" s="487"/>
      <c r="M32" s="487"/>
      <c r="N32" s="487"/>
      <c r="O32" s="488"/>
    </row>
    <row r="33" spans="1:15">
      <c r="A33" s="196" t="s">
        <v>407</v>
      </c>
      <c r="B33" s="192">
        <v>-0.19534574169271623</v>
      </c>
      <c r="C33" s="192">
        <v>-1.1980174165140542E-2</v>
      </c>
      <c r="D33" s="202">
        <v>-0.55915874962171908</v>
      </c>
      <c r="E33" s="192">
        <v>7.0020984501357866E-2</v>
      </c>
      <c r="F33" s="192">
        <v>0.92307692307692313</v>
      </c>
      <c r="G33" s="197">
        <v>0.93939393939393945</v>
      </c>
      <c r="H33" s="486"/>
      <c r="I33" s="487"/>
      <c r="J33" s="487"/>
      <c r="K33" s="487"/>
      <c r="L33" s="487"/>
      <c r="M33" s="487"/>
      <c r="N33" s="487"/>
      <c r="O33" s="488"/>
    </row>
    <row r="34" spans="1:15" ht="15" thickBot="1">
      <c r="A34" s="198" t="s">
        <v>408</v>
      </c>
      <c r="B34" s="199">
        <v>0.27587413552007473</v>
      </c>
      <c r="C34" s="199">
        <v>0.27587413552007473</v>
      </c>
      <c r="D34" s="203">
        <v>0.42319164796288611</v>
      </c>
      <c r="E34" s="199">
        <v>0.42319164796288611</v>
      </c>
      <c r="F34" s="199">
        <v>1</v>
      </c>
      <c r="G34" s="200">
        <v>1</v>
      </c>
      <c r="H34" s="489"/>
      <c r="I34" s="490"/>
      <c r="J34" s="490"/>
      <c r="K34" s="490"/>
      <c r="L34" s="490"/>
      <c r="M34" s="490"/>
      <c r="N34" s="490"/>
      <c r="O34" s="491"/>
    </row>
  </sheetData>
  <sheetProtection sheet="1" objects="1" scenarios="1"/>
  <mergeCells count="33">
    <mergeCell ref="A25:G25"/>
    <mergeCell ref="A1:A2"/>
    <mergeCell ref="B1:G1"/>
    <mergeCell ref="A14:G14"/>
    <mergeCell ref="A16:A18"/>
    <mergeCell ref="B16:C16"/>
    <mergeCell ref="D16:G16"/>
    <mergeCell ref="H16:O16"/>
    <mergeCell ref="B17:B18"/>
    <mergeCell ref="C17:C18"/>
    <mergeCell ref="D17:D18"/>
    <mergeCell ref="E17:E18"/>
    <mergeCell ref="F17:F18"/>
    <mergeCell ref="G17:G18"/>
    <mergeCell ref="H17:I17"/>
    <mergeCell ref="J17:K17"/>
    <mergeCell ref="L17:M17"/>
    <mergeCell ref="N17:O17"/>
    <mergeCell ref="H31:O34"/>
    <mergeCell ref="A28:A30"/>
    <mergeCell ref="B28:C28"/>
    <mergeCell ref="D28:G28"/>
    <mergeCell ref="H28:O28"/>
    <mergeCell ref="B29:B30"/>
    <mergeCell ref="C29:C30"/>
    <mergeCell ref="D29:D30"/>
    <mergeCell ref="E29:E30"/>
    <mergeCell ref="F29:F30"/>
    <mergeCell ref="G29:G30"/>
    <mergeCell ref="H29:I29"/>
    <mergeCell ref="J29:K29"/>
    <mergeCell ref="L29:M29"/>
    <mergeCell ref="N29:O2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AB86B-B2C1-40CC-A125-79C8B69BF4E4}">
  <sheetPr>
    <pageSetUpPr fitToPage="1"/>
  </sheetPr>
  <dimension ref="B2:O16"/>
  <sheetViews>
    <sheetView workbookViewId="0">
      <selection activeCell="L23" sqref="L23"/>
    </sheetView>
  </sheetViews>
  <sheetFormatPr defaultRowHeight="14.5"/>
  <cols>
    <col min="2" max="2" width="13.26953125" bestFit="1" customWidth="1"/>
    <col min="3" max="4" width="13.26953125" customWidth="1"/>
    <col min="10" max="10" width="12.26953125" customWidth="1"/>
    <col min="11" max="11" width="12.453125" customWidth="1"/>
    <col min="12" max="13" width="12.7265625" customWidth="1"/>
    <col min="15" max="15" width="13.26953125" style="2" bestFit="1" customWidth="1"/>
  </cols>
  <sheetData>
    <row r="2" spans="2:11">
      <c r="B2" s="15" t="s">
        <v>409</v>
      </c>
      <c r="C2" s="14"/>
      <c r="D2" s="14"/>
    </row>
    <row r="4" spans="2:11" ht="22.5" customHeight="1">
      <c r="B4" s="42" t="s">
        <v>410</v>
      </c>
      <c r="C4" s="16" t="s">
        <v>411</v>
      </c>
      <c r="D4" s="507" t="s">
        <v>412</v>
      </c>
      <c r="E4" s="509"/>
      <c r="F4" s="507" t="s">
        <v>413</v>
      </c>
      <c r="G4" s="508"/>
      <c r="H4" s="508"/>
      <c r="I4" s="509"/>
      <c r="J4" s="507" t="s">
        <v>414</v>
      </c>
      <c r="K4" s="508"/>
    </row>
    <row r="5" spans="2:11" s="18" customFormat="1" ht="29" thickBot="1">
      <c r="B5" s="43" t="s">
        <v>410</v>
      </c>
      <c r="C5" s="17" t="s">
        <v>415</v>
      </c>
      <c r="D5" s="17" t="s">
        <v>416</v>
      </c>
      <c r="E5" s="17" t="s">
        <v>417</v>
      </c>
      <c r="F5" s="17" t="s">
        <v>416</v>
      </c>
      <c r="G5" s="17" t="s">
        <v>417</v>
      </c>
      <c r="H5" s="17" t="s">
        <v>418</v>
      </c>
      <c r="I5" s="17" t="s">
        <v>419</v>
      </c>
      <c r="J5" s="17" t="s">
        <v>420</v>
      </c>
      <c r="K5" s="44" t="s">
        <v>421</v>
      </c>
    </row>
    <row r="6" spans="2:11" ht="19.5" customHeight="1" thickBot="1">
      <c r="B6" s="48" t="s">
        <v>422</v>
      </c>
      <c r="C6" s="36" t="s">
        <v>423</v>
      </c>
      <c r="D6" s="38" t="s">
        <v>424</v>
      </c>
      <c r="E6" s="39" t="s">
        <v>425</v>
      </c>
      <c r="F6" s="40" t="s">
        <v>426</v>
      </c>
      <c r="G6" s="41" t="s">
        <v>427</v>
      </c>
      <c r="H6" s="35" t="s">
        <v>428</v>
      </c>
      <c r="I6" s="36" t="s">
        <v>429</v>
      </c>
      <c r="J6" s="37" t="s">
        <v>430</v>
      </c>
      <c r="K6" s="49" t="s">
        <v>431</v>
      </c>
    </row>
    <row r="7" spans="2:11" ht="19.5" customHeight="1" thickBot="1">
      <c r="B7" s="45" t="s">
        <v>432</v>
      </c>
      <c r="C7" s="22" t="s">
        <v>433</v>
      </c>
      <c r="D7" s="31" t="s">
        <v>434</v>
      </c>
      <c r="E7" s="33" t="s">
        <v>435</v>
      </c>
      <c r="F7" s="28" t="s">
        <v>436</v>
      </c>
      <c r="G7" s="21" t="s">
        <v>437</v>
      </c>
      <c r="H7" s="24" t="s">
        <v>438</v>
      </c>
      <c r="I7" s="25" t="s">
        <v>439</v>
      </c>
      <c r="J7" s="30" t="s">
        <v>440</v>
      </c>
      <c r="K7" s="46" t="s">
        <v>441</v>
      </c>
    </row>
    <row r="8" spans="2:11" ht="19.5" customHeight="1" thickBot="1">
      <c r="B8" s="45" t="s">
        <v>442</v>
      </c>
      <c r="C8" s="22" t="s">
        <v>443</v>
      </c>
      <c r="D8" s="31" t="s">
        <v>444</v>
      </c>
      <c r="E8" s="33" t="s">
        <v>445</v>
      </c>
      <c r="F8" s="28" t="s">
        <v>446</v>
      </c>
      <c r="G8" s="29" t="s">
        <v>447</v>
      </c>
      <c r="H8" s="24" t="s">
        <v>448</v>
      </c>
      <c r="I8" s="25" t="s">
        <v>449</v>
      </c>
      <c r="J8" s="30" t="s">
        <v>450</v>
      </c>
      <c r="K8" s="46" t="s">
        <v>451</v>
      </c>
    </row>
    <row r="9" spans="2:11" ht="19.5" customHeight="1" thickBot="1">
      <c r="B9" s="45" t="s">
        <v>452</v>
      </c>
      <c r="C9" s="22" t="s">
        <v>453</v>
      </c>
      <c r="D9" s="26" t="s">
        <v>454</v>
      </c>
      <c r="E9" s="27" t="s">
        <v>455</v>
      </c>
      <c r="F9" s="34" t="s">
        <v>456</v>
      </c>
      <c r="G9" s="32" t="s">
        <v>457</v>
      </c>
      <c r="H9" s="24" t="s">
        <v>458</v>
      </c>
      <c r="I9" s="25" t="s">
        <v>459</v>
      </c>
      <c r="J9" s="23" t="s">
        <v>460</v>
      </c>
      <c r="K9" s="47" t="s">
        <v>461</v>
      </c>
    </row>
    <row r="10" spans="2:11" ht="19.5" customHeight="1" thickBot="1">
      <c r="B10" s="45" t="s">
        <v>462</v>
      </c>
      <c r="C10" s="22" t="s">
        <v>463</v>
      </c>
      <c r="D10" s="31" t="s">
        <v>464</v>
      </c>
      <c r="E10" s="33" t="s">
        <v>465</v>
      </c>
      <c r="F10" s="28" t="s">
        <v>466</v>
      </c>
      <c r="G10" s="29" t="s">
        <v>467</v>
      </c>
      <c r="H10" s="21" t="s">
        <v>468</v>
      </c>
      <c r="I10" s="22" t="s">
        <v>469</v>
      </c>
      <c r="J10" s="23" t="s">
        <v>470</v>
      </c>
      <c r="K10" s="47" t="s">
        <v>471</v>
      </c>
    </row>
    <row r="11" spans="2:11" ht="19.5" customHeight="1" thickBot="1">
      <c r="B11" s="45" t="s">
        <v>472</v>
      </c>
      <c r="C11" s="22" t="s">
        <v>473</v>
      </c>
      <c r="D11" s="31" t="s">
        <v>474</v>
      </c>
      <c r="E11" s="27" t="s">
        <v>475</v>
      </c>
      <c r="F11" s="28" t="s">
        <v>476</v>
      </c>
      <c r="G11" s="29" t="s">
        <v>477</v>
      </c>
      <c r="H11" s="21" t="s">
        <v>478</v>
      </c>
      <c r="I11" s="22" t="s">
        <v>479</v>
      </c>
      <c r="J11" s="23" t="s">
        <v>480</v>
      </c>
      <c r="K11" s="47" t="s">
        <v>481</v>
      </c>
    </row>
    <row r="12" spans="2:11" ht="19.5" customHeight="1">
      <c r="B12" s="45" t="s">
        <v>482</v>
      </c>
      <c r="C12" s="22" t="s">
        <v>483</v>
      </c>
      <c r="D12" s="26" t="s">
        <v>484</v>
      </c>
      <c r="E12" s="27" t="s">
        <v>485</v>
      </c>
      <c r="F12" s="34" t="s">
        <v>486</v>
      </c>
      <c r="G12" s="32" t="s">
        <v>487</v>
      </c>
      <c r="H12" s="24" t="s">
        <v>488</v>
      </c>
      <c r="I12" s="25" t="s">
        <v>489</v>
      </c>
      <c r="J12" s="23" t="s">
        <v>490</v>
      </c>
      <c r="K12" s="47" t="s">
        <v>491</v>
      </c>
    </row>
    <row r="13" spans="2:11" ht="19.5" customHeight="1">
      <c r="B13" s="45" t="s">
        <v>492</v>
      </c>
      <c r="C13" s="22" t="s">
        <v>493</v>
      </c>
      <c r="D13" s="31" t="s">
        <v>494</v>
      </c>
      <c r="E13" s="33" t="s">
        <v>495</v>
      </c>
      <c r="F13" s="28" t="s">
        <v>476</v>
      </c>
      <c r="G13" s="29" t="s">
        <v>496</v>
      </c>
      <c r="H13" s="21" t="s">
        <v>497</v>
      </c>
      <c r="I13" s="22" t="s">
        <v>498</v>
      </c>
      <c r="J13" s="30" t="s">
        <v>481</v>
      </c>
      <c r="K13" s="46" t="s">
        <v>480</v>
      </c>
    </row>
    <row r="14" spans="2:11" ht="19.5" customHeight="1">
      <c r="B14" s="45" t="s">
        <v>499</v>
      </c>
      <c r="C14" s="22" t="s">
        <v>500</v>
      </c>
      <c r="D14" s="31" t="s">
        <v>501</v>
      </c>
      <c r="E14" s="27" t="s">
        <v>502</v>
      </c>
      <c r="F14" s="28" t="s">
        <v>503</v>
      </c>
      <c r="G14" s="32" t="s">
        <v>504</v>
      </c>
      <c r="H14" s="24" t="s">
        <v>505</v>
      </c>
      <c r="I14" s="25" t="s">
        <v>506</v>
      </c>
      <c r="J14" s="23" t="s">
        <v>507</v>
      </c>
      <c r="K14" s="47" t="s">
        <v>508</v>
      </c>
    </row>
    <row r="15" spans="2:11" ht="19.5" customHeight="1">
      <c r="B15" s="50" t="s">
        <v>509</v>
      </c>
      <c r="C15" s="51" t="s">
        <v>510</v>
      </c>
      <c r="D15" s="52" t="s">
        <v>511</v>
      </c>
      <c r="E15" s="53" t="s">
        <v>512</v>
      </c>
      <c r="F15" s="54" t="s">
        <v>513</v>
      </c>
      <c r="G15" s="55" t="s">
        <v>514</v>
      </c>
      <c r="H15" s="56" t="s">
        <v>515</v>
      </c>
      <c r="I15" s="51" t="s">
        <v>516</v>
      </c>
      <c r="J15" s="57" t="s">
        <v>430</v>
      </c>
      <c r="K15" s="58" t="s">
        <v>431</v>
      </c>
    </row>
    <row r="16" spans="2:11">
      <c r="B16" s="13" t="s">
        <v>517</v>
      </c>
      <c r="C16" s="13"/>
      <c r="D16" s="13"/>
    </row>
  </sheetData>
  <mergeCells count="3">
    <mergeCell ref="J4:K4"/>
    <mergeCell ref="F4:I4"/>
    <mergeCell ref="D4:E4"/>
  </mergeCells>
  <pageMargins left="0.25" right="0.25" top="0.75" bottom="0.75" header="0.3" footer="0.3"/>
  <pageSetup paperSize="120" scale="45" orientation="portrait" horizontalDpi="1200" verticalDpi="1200" r:id="rId1"/>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7DB20-AFE1-4799-B292-48E21C0CE5E0}">
  <dimension ref="A1:E13"/>
  <sheetViews>
    <sheetView zoomScaleNormal="100" workbookViewId="0">
      <selection activeCell="C25" sqref="C25"/>
    </sheetView>
  </sheetViews>
  <sheetFormatPr defaultColWidth="9.26953125" defaultRowHeight="11.5"/>
  <cols>
    <col min="1" max="1" width="17.26953125" style="2" customWidth="1"/>
    <col min="2" max="2" width="13.54296875" style="123" bestFit="1" customWidth="1"/>
    <col min="3" max="3" width="65.7265625" style="123" customWidth="1"/>
    <col min="4" max="4" width="44.7265625" style="123" customWidth="1"/>
    <col min="5" max="5" width="114.54296875" style="2" customWidth="1"/>
    <col min="6" max="16384" width="9.26953125" style="2"/>
  </cols>
  <sheetData>
    <row r="1" spans="1:5">
      <c r="A1" s="141" t="s">
        <v>518</v>
      </c>
      <c r="B1" s="141" t="s">
        <v>519</v>
      </c>
      <c r="C1" s="141" t="s">
        <v>518</v>
      </c>
      <c r="D1" s="141" t="s">
        <v>520</v>
      </c>
      <c r="E1" s="141" t="s">
        <v>521</v>
      </c>
    </row>
    <row r="2" spans="1:5" ht="58.5" customHeight="1">
      <c r="A2" s="510" t="s">
        <v>522</v>
      </c>
      <c r="B2" s="124" t="s">
        <v>523</v>
      </c>
      <c r="C2" s="124" t="s">
        <v>524</v>
      </c>
      <c r="D2" s="129" t="s">
        <v>525</v>
      </c>
      <c r="E2" s="129" t="s">
        <v>526</v>
      </c>
    </row>
    <row r="3" spans="1:5" ht="23.5" thickBot="1">
      <c r="A3" s="511"/>
      <c r="B3" s="131" t="s">
        <v>527</v>
      </c>
      <c r="C3" s="131" t="s">
        <v>528</v>
      </c>
      <c r="D3" s="134"/>
      <c r="E3" s="132" t="s">
        <v>529</v>
      </c>
    </row>
    <row r="4" spans="1:5" ht="45.4" customHeight="1">
      <c r="A4" s="512" t="s">
        <v>530</v>
      </c>
      <c r="B4" s="126" t="s">
        <v>531</v>
      </c>
      <c r="C4" s="126" t="s">
        <v>532</v>
      </c>
      <c r="D4" s="135"/>
      <c r="E4" s="130" t="s">
        <v>533</v>
      </c>
    </row>
    <row r="5" spans="1:5" ht="23">
      <c r="A5" s="513"/>
      <c r="B5" s="127" t="s">
        <v>534</v>
      </c>
      <c r="C5" s="127" t="s">
        <v>535</v>
      </c>
      <c r="D5" s="136"/>
      <c r="E5" s="137" t="s">
        <v>536</v>
      </c>
    </row>
    <row r="6" spans="1:5" ht="23">
      <c r="A6" s="513"/>
      <c r="B6" s="127" t="s">
        <v>537</v>
      </c>
      <c r="C6" s="127" t="s">
        <v>538</v>
      </c>
      <c r="D6" s="136"/>
      <c r="E6" s="137" t="s">
        <v>539</v>
      </c>
    </row>
    <row r="7" spans="1:5" ht="56.25" customHeight="1" thickBot="1">
      <c r="A7" s="514"/>
      <c r="B7" s="131" t="s">
        <v>540</v>
      </c>
      <c r="C7" s="131" t="s">
        <v>541</v>
      </c>
      <c r="D7" s="134"/>
      <c r="E7" s="132" t="s">
        <v>542</v>
      </c>
    </row>
    <row r="8" spans="1:5" ht="23">
      <c r="A8" s="515" t="s">
        <v>543</v>
      </c>
      <c r="B8" s="126" t="s">
        <v>544</v>
      </c>
      <c r="C8" s="126" t="s">
        <v>545</v>
      </c>
      <c r="D8" s="9" t="s">
        <v>546</v>
      </c>
      <c r="E8" s="9" t="s">
        <v>547</v>
      </c>
    </row>
    <row r="9" spans="1:5" ht="23.5" thickBot="1">
      <c r="A9" s="516"/>
      <c r="B9" s="131" t="s">
        <v>548</v>
      </c>
      <c r="C9" s="131" t="s">
        <v>549</v>
      </c>
      <c r="D9" s="131"/>
      <c r="E9" s="132" t="s">
        <v>550</v>
      </c>
    </row>
    <row r="10" spans="1:5" ht="46.5" thickBot="1">
      <c r="A10" s="139" t="s">
        <v>551</v>
      </c>
      <c r="B10" s="133" t="s">
        <v>552</v>
      </c>
      <c r="C10" s="125" t="s">
        <v>553</v>
      </c>
      <c r="D10" s="133" t="s">
        <v>217</v>
      </c>
      <c r="E10" s="133" t="s">
        <v>217</v>
      </c>
    </row>
    <row r="11" spans="1:5" ht="15.75" customHeight="1">
      <c r="A11" s="446" t="s">
        <v>554</v>
      </c>
      <c r="B11" s="447"/>
      <c r="C11" s="448"/>
      <c r="D11" s="448"/>
      <c r="E11" s="449"/>
    </row>
    <row r="12" spans="1:5" ht="34.5">
      <c r="A12" s="140" t="s">
        <v>555</v>
      </c>
      <c r="B12" s="124" t="s">
        <v>556</v>
      </c>
      <c r="C12" s="128"/>
      <c r="D12" s="128" t="s">
        <v>557</v>
      </c>
      <c r="E12" s="129"/>
    </row>
    <row r="13" spans="1:5" ht="38.25" customHeight="1">
      <c r="A13" s="413" t="s">
        <v>558</v>
      </c>
      <c r="B13" s="131" t="s">
        <v>559</v>
      </c>
      <c r="C13" s="134"/>
      <c r="D13" s="138">
        <v>44</v>
      </c>
      <c r="E13" s="138"/>
    </row>
  </sheetData>
  <mergeCells count="3">
    <mergeCell ref="A2:A3"/>
    <mergeCell ref="A4:A7"/>
    <mergeCell ref="A8:A9"/>
  </mergeCells>
  <phoneticPr fontId="32" type="noConversion"/>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D00FB-29D8-4808-B1C2-553F05A7218A}">
  <dimension ref="A1:B101"/>
  <sheetViews>
    <sheetView workbookViewId="0">
      <selection activeCell="B12" sqref="B12"/>
    </sheetView>
  </sheetViews>
  <sheetFormatPr defaultRowHeight="14.5"/>
  <cols>
    <col min="1" max="2" width="30" customWidth="1"/>
  </cols>
  <sheetData>
    <row r="1" spans="1:2">
      <c r="A1" s="87" t="s">
        <v>560</v>
      </c>
      <c r="B1" s="87" t="s">
        <v>561</v>
      </c>
    </row>
    <row r="2" spans="1:2">
      <c r="A2" s="142" t="s">
        <v>217</v>
      </c>
      <c r="B2" s="142" t="s">
        <v>562</v>
      </c>
    </row>
    <row r="3" spans="1:2">
      <c r="A3" s="142" t="s">
        <v>217</v>
      </c>
      <c r="B3" s="142" t="s">
        <v>563</v>
      </c>
    </row>
    <row r="4" spans="1:2">
      <c r="A4" s="142" t="s">
        <v>217</v>
      </c>
      <c r="B4" s="142" t="s">
        <v>564</v>
      </c>
    </row>
    <row r="5" spans="1:2">
      <c r="A5" s="142"/>
      <c r="B5" s="142"/>
    </row>
    <row r="6" spans="1:2">
      <c r="A6" s="142"/>
      <c r="B6" s="142"/>
    </row>
    <row r="7" spans="1:2">
      <c r="A7" s="142"/>
      <c r="B7" s="142"/>
    </row>
    <row r="8" spans="1:2">
      <c r="A8" s="142"/>
      <c r="B8" s="142"/>
    </row>
    <row r="9" spans="1:2">
      <c r="A9" s="142"/>
      <c r="B9" s="142"/>
    </row>
    <row r="10" spans="1:2">
      <c r="A10" s="142"/>
      <c r="B10" s="142"/>
    </row>
    <row r="11" spans="1:2">
      <c r="A11" s="142"/>
      <c r="B11" s="142"/>
    </row>
    <row r="12" spans="1:2">
      <c r="A12" s="142"/>
      <c r="B12" s="142"/>
    </row>
    <row r="13" spans="1:2">
      <c r="A13" s="142"/>
      <c r="B13" s="142"/>
    </row>
    <row r="14" spans="1:2">
      <c r="A14" s="142"/>
    </row>
    <row r="15" spans="1:2">
      <c r="A15" s="142"/>
      <c r="B15" s="142"/>
    </row>
    <row r="16" spans="1:2">
      <c r="A16" s="142"/>
      <c r="B16" s="142"/>
    </row>
    <row r="17" spans="1:2">
      <c r="A17" s="142"/>
      <c r="B17" s="142"/>
    </row>
    <row r="18" spans="1:2">
      <c r="A18" s="142"/>
      <c r="B18" s="142"/>
    </row>
    <row r="19" spans="1:2">
      <c r="A19" s="142"/>
      <c r="B19" s="142"/>
    </row>
    <row r="20" spans="1:2">
      <c r="A20" s="142"/>
      <c r="B20" s="142"/>
    </row>
    <row r="21" spans="1:2">
      <c r="A21" s="142"/>
    </row>
    <row r="22" spans="1:2">
      <c r="A22" s="142"/>
      <c r="B22" s="142"/>
    </row>
    <row r="23" spans="1:2">
      <c r="A23" s="142"/>
      <c r="B23" s="142"/>
    </row>
    <row r="24" spans="1:2">
      <c r="A24" s="142"/>
      <c r="B24" s="142"/>
    </row>
    <row r="25" spans="1:2">
      <c r="A25" s="142"/>
      <c r="B25" s="142"/>
    </row>
    <row r="26" spans="1:2">
      <c r="A26" s="142"/>
      <c r="B26" s="142"/>
    </row>
    <row r="27" spans="1:2">
      <c r="A27" s="142"/>
      <c r="B27" s="142"/>
    </row>
    <row r="28" spans="1:2">
      <c r="A28" s="142"/>
      <c r="B28" s="142"/>
    </row>
    <row r="29" spans="1:2">
      <c r="A29" s="142"/>
      <c r="B29" s="142"/>
    </row>
    <row r="30" spans="1:2">
      <c r="A30" s="142"/>
      <c r="B30" s="142"/>
    </row>
    <row r="31" spans="1:2">
      <c r="A31" s="142"/>
      <c r="B31" s="142"/>
    </row>
    <row r="32" spans="1:2">
      <c r="A32" s="142"/>
      <c r="B32" s="142"/>
    </row>
    <row r="33" spans="1:2">
      <c r="A33" s="142"/>
      <c r="B33" s="142"/>
    </row>
    <row r="34" spans="1:2">
      <c r="A34" s="142"/>
      <c r="B34" s="142"/>
    </row>
    <row r="35" spans="1:2">
      <c r="A35" s="142"/>
      <c r="B35" s="142"/>
    </row>
    <row r="36" spans="1:2">
      <c r="A36" s="142"/>
      <c r="B36" s="142"/>
    </row>
    <row r="37" spans="1:2">
      <c r="A37" s="142"/>
      <c r="B37" s="142"/>
    </row>
    <row r="38" spans="1:2">
      <c r="A38" s="142"/>
      <c r="B38" s="142"/>
    </row>
    <row r="39" spans="1:2">
      <c r="A39" s="142"/>
      <c r="B39" s="142"/>
    </row>
    <row r="40" spans="1:2">
      <c r="A40" s="142"/>
      <c r="B40" s="142"/>
    </row>
    <row r="41" spans="1:2">
      <c r="A41" s="142"/>
      <c r="B41" s="142"/>
    </row>
    <row r="42" spans="1:2">
      <c r="A42" s="142"/>
      <c r="B42" s="142"/>
    </row>
    <row r="43" spans="1:2">
      <c r="A43" s="142"/>
      <c r="B43" s="142"/>
    </row>
    <row r="44" spans="1:2">
      <c r="A44" s="142"/>
      <c r="B44" s="142"/>
    </row>
    <row r="45" spans="1:2">
      <c r="A45" s="142"/>
      <c r="B45" s="142"/>
    </row>
    <row r="46" spans="1:2">
      <c r="A46" s="142"/>
      <c r="B46" s="142"/>
    </row>
    <row r="47" spans="1:2">
      <c r="A47" s="142"/>
      <c r="B47" s="142"/>
    </row>
    <row r="48" spans="1:2">
      <c r="A48" s="142"/>
      <c r="B48" s="142"/>
    </row>
    <row r="49" spans="1:2">
      <c r="A49" s="142"/>
      <c r="B49" s="142"/>
    </row>
    <row r="50" spans="1:2">
      <c r="A50" s="142"/>
      <c r="B50" s="142"/>
    </row>
    <row r="51" spans="1:2">
      <c r="A51" s="142"/>
      <c r="B51" s="142"/>
    </row>
    <row r="52" spans="1:2">
      <c r="A52" s="142"/>
      <c r="B52" s="142"/>
    </row>
    <row r="53" spans="1:2">
      <c r="A53" s="142"/>
      <c r="B53" s="142"/>
    </row>
    <row r="54" spans="1:2">
      <c r="A54" s="142"/>
      <c r="B54" s="142"/>
    </row>
    <row r="55" spans="1:2">
      <c r="A55" s="142"/>
      <c r="B55" s="142"/>
    </row>
    <row r="56" spans="1:2">
      <c r="A56" s="142"/>
      <c r="B56" s="142"/>
    </row>
    <row r="57" spans="1:2">
      <c r="A57" s="142"/>
      <c r="B57" s="142"/>
    </row>
    <row r="58" spans="1:2">
      <c r="A58" s="142"/>
      <c r="B58" s="142"/>
    </row>
    <row r="59" spans="1:2">
      <c r="A59" s="143"/>
      <c r="B59" s="142"/>
    </row>
    <row r="60" spans="1:2">
      <c r="A60" s="142"/>
      <c r="B60" s="142"/>
    </row>
    <row r="61" spans="1:2">
      <c r="A61" s="142"/>
      <c r="B61" s="142"/>
    </row>
    <row r="62" spans="1:2">
      <c r="A62" s="142"/>
      <c r="B62" s="142"/>
    </row>
    <row r="63" spans="1:2">
      <c r="A63" s="142"/>
      <c r="B63" s="142"/>
    </row>
    <row r="64" spans="1:2">
      <c r="A64" s="142"/>
      <c r="B64" s="142"/>
    </row>
    <row r="65" spans="1:2">
      <c r="A65" s="142"/>
      <c r="B65" s="142"/>
    </row>
    <row r="66" spans="1:2">
      <c r="A66" s="142"/>
      <c r="B66" s="142"/>
    </row>
    <row r="67" spans="1:2">
      <c r="A67" s="142"/>
      <c r="B67" s="142"/>
    </row>
    <row r="68" spans="1:2">
      <c r="A68" s="142"/>
      <c r="B68" s="142"/>
    </row>
    <row r="69" spans="1:2">
      <c r="A69" s="142"/>
      <c r="B69" s="142"/>
    </row>
    <row r="70" spans="1:2">
      <c r="A70" s="142"/>
      <c r="B70" s="142"/>
    </row>
    <row r="71" spans="1:2">
      <c r="A71" s="142"/>
      <c r="B71" s="142"/>
    </row>
    <row r="72" spans="1:2">
      <c r="A72" s="142"/>
      <c r="B72" s="142"/>
    </row>
    <row r="73" spans="1:2">
      <c r="A73" s="142"/>
      <c r="B73" s="142"/>
    </row>
    <row r="74" spans="1:2">
      <c r="A74" s="142"/>
      <c r="B74" s="142"/>
    </row>
    <row r="75" spans="1:2">
      <c r="A75" s="142"/>
      <c r="B75" s="142"/>
    </row>
    <row r="76" spans="1:2">
      <c r="A76" s="142"/>
      <c r="B76" s="142"/>
    </row>
    <row r="77" spans="1:2">
      <c r="A77" s="142"/>
      <c r="B77" s="142"/>
    </row>
    <row r="78" spans="1:2">
      <c r="A78" s="142"/>
      <c r="B78" s="142"/>
    </row>
    <row r="79" spans="1:2">
      <c r="A79" s="142"/>
      <c r="B79" s="142"/>
    </row>
    <row r="80" spans="1:2">
      <c r="A80" s="142"/>
      <c r="B80" s="142"/>
    </row>
    <row r="81" spans="1:2">
      <c r="A81" s="142"/>
      <c r="B81" s="142"/>
    </row>
    <row r="82" spans="1:2">
      <c r="A82" s="142"/>
      <c r="B82" s="142"/>
    </row>
    <row r="83" spans="1:2">
      <c r="A83" s="142"/>
      <c r="B83" s="142"/>
    </row>
    <row r="84" spans="1:2">
      <c r="A84" s="142"/>
      <c r="B84" s="142"/>
    </row>
    <row r="85" spans="1:2">
      <c r="A85" s="142"/>
      <c r="B85" s="142"/>
    </row>
    <row r="86" spans="1:2">
      <c r="A86" s="142"/>
      <c r="B86" s="142"/>
    </row>
    <row r="87" spans="1:2">
      <c r="A87" s="142"/>
      <c r="B87" s="142"/>
    </row>
    <row r="88" spans="1:2">
      <c r="A88" s="142"/>
      <c r="B88" s="142"/>
    </row>
    <row r="89" spans="1:2">
      <c r="A89" s="142"/>
      <c r="B89" s="142"/>
    </row>
    <row r="90" spans="1:2">
      <c r="A90" s="142"/>
      <c r="B90" s="142"/>
    </row>
    <row r="91" spans="1:2">
      <c r="A91" s="142"/>
      <c r="B91" s="142"/>
    </row>
    <row r="92" spans="1:2">
      <c r="A92" s="142"/>
      <c r="B92" s="142"/>
    </row>
    <row r="93" spans="1:2">
      <c r="A93" s="142"/>
      <c r="B93" s="142"/>
    </row>
    <row r="94" spans="1:2">
      <c r="A94" s="142"/>
      <c r="B94" s="142"/>
    </row>
    <row r="95" spans="1:2">
      <c r="A95" s="142"/>
      <c r="B95" s="142"/>
    </row>
    <row r="96" spans="1:2">
      <c r="A96" s="142"/>
      <c r="B96" s="142"/>
    </row>
    <row r="97" spans="1:2">
      <c r="A97" s="142"/>
      <c r="B97" s="142"/>
    </row>
    <row r="98" spans="1:2">
      <c r="A98" s="142"/>
      <c r="B98" s="142"/>
    </row>
    <row r="99" spans="1:2">
      <c r="A99" s="142"/>
      <c r="B99" s="142"/>
    </row>
    <row r="100" spans="1:2">
      <c r="A100" s="142"/>
      <c r="B100" s="142"/>
    </row>
    <row r="101" spans="1:2">
      <c r="A101" s="142"/>
      <c r="B101" s="142"/>
    </row>
  </sheetData>
  <sheetProtection sheet="1" objects="1" scenarios="1"/>
  <pageMargins left="0.7" right="0.7" top="0.75" bottom="0.75" header="0.3" footer="0.3"/>
  <customProperties>
    <customPr name="_pios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5650B-5159-4BF1-923D-0BAF38794231}">
  <dimension ref="A1:A9"/>
  <sheetViews>
    <sheetView workbookViewId="0"/>
  </sheetViews>
  <sheetFormatPr defaultRowHeight="14.5"/>
  <cols>
    <col min="1" max="1" width="24" customWidth="1"/>
  </cols>
  <sheetData>
    <row r="1" spans="1:1" ht="31" customHeight="1">
      <c r="A1" s="174" t="s">
        <v>217</v>
      </c>
    </row>
    <row r="2" spans="1:1">
      <c r="A2" s="174"/>
    </row>
    <row r="3" spans="1:1">
      <c r="A3" s="174"/>
    </row>
    <row r="4" spans="1:1">
      <c r="A4" s="174"/>
    </row>
    <row r="5" spans="1:1">
      <c r="A5" s="174"/>
    </row>
    <row r="6" spans="1:1">
      <c r="A6" s="174"/>
    </row>
    <row r="7" spans="1:1">
      <c r="A7" s="174"/>
    </row>
    <row r="8" spans="1:1">
      <c r="A8" s="174"/>
    </row>
    <row r="9" spans="1:1">
      <c r="A9" s="174"/>
    </row>
  </sheetData>
  <pageMargins left="0.7" right="0.7" top="0.75" bottom="0.75" header="0.3" footer="0.3"/>
  <customProperties>
    <customPr name="_pios_id"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1E17F-1D09-4262-9EA8-738F34026FFB}">
  <dimension ref="A1:A307"/>
  <sheetViews>
    <sheetView workbookViewId="0">
      <selection activeCell="A3" sqref="A3"/>
    </sheetView>
  </sheetViews>
  <sheetFormatPr defaultRowHeight="14.5"/>
  <cols>
    <col min="1" max="1" width="48.26953125" bestFit="1" customWidth="1"/>
  </cols>
  <sheetData>
    <row r="1" spans="1:1">
      <c r="A1" s="87" t="s">
        <v>565</v>
      </c>
    </row>
    <row r="2" spans="1:1">
      <c r="A2" s="142" t="s">
        <v>217</v>
      </c>
    </row>
    <row r="3" spans="1:1">
      <c r="A3" s="142"/>
    </row>
    <row r="4" spans="1:1">
      <c r="A4" s="142"/>
    </row>
    <row r="5" spans="1:1">
      <c r="A5" s="142"/>
    </row>
    <row r="6" spans="1:1">
      <c r="A6" s="142"/>
    </row>
    <row r="7" spans="1:1">
      <c r="A7" s="142"/>
    </row>
    <row r="8" spans="1:1">
      <c r="A8" s="142"/>
    </row>
    <row r="9" spans="1:1">
      <c r="A9" s="142"/>
    </row>
    <row r="10" spans="1:1">
      <c r="A10" s="142"/>
    </row>
    <row r="11" spans="1:1">
      <c r="A11" s="142"/>
    </row>
    <row r="12" spans="1:1">
      <c r="A12" s="142"/>
    </row>
    <row r="13" spans="1:1">
      <c r="A13" s="142"/>
    </row>
    <row r="14" spans="1:1">
      <c r="A14" s="142"/>
    </row>
    <row r="15" spans="1:1">
      <c r="A15" s="142"/>
    </row>
    <row r="16" spans="1:1">
      <c r="A16" s="142"/>
    </row>
    <row r="17" spans="1:1">
      <c r="A17" s="142"/>
    </row>
    <row r="18" spans="1:1">
      <c r="A18" s="142"/>
    </row>
    <row r="19" spans="1:1">
      <c r="A19" s="142"/>
    </row>
    <row r="20" spans="1:1">
      <c r="A20" s="142"/>
    </row>
    <row r="21" spans="1:1">
      <c r="A21" s="142"/>
    </row>
    <row r="22" spans="1:1">
      <c r="A22" s="142"/>
    </row>
    <row r="23" spans="1:1">
      <c r="A23" s="142"/>
    </row>
    <row r="24" spans="1:1">
      <c r="A24" s="142"/>
    </row>
    <row r="25" spans="1:1">
      <c r="A25" s="142"/>
    </row>
    <row r="26" spans="1:1">
      <c r="A26" s="142"/>
    </row>
    <row r="27" spans="1:1">
      <c r="A27" s="142"/>
    </row>
    <row r="28" spans="1:1">
      <c r="A28" s="142"/>
    </row>
    <row r="29" spans="1:1">
      <c r="A29" s="142"/>
    </row>
    <row r="30" spans="1:1">
      <c r="A30" s="142"/>
    </row>
    <row r="31" spans="1:1">
      <c r="A31" s="142"/>
    </row>
    <row r="32" spans="1:1">
      <c r="A32" s="142"/>
    </row>
    <row r="33" spans="1:1">
      <c r="A33" s="142"/>
    </row>
    <row r="34" spans="1:1">
      <c r="A34" s="142"/>
    </row>
    <row r="35" spans="1:1">
      <c r="A35" s="142"/>
    </row>
    <row r="36" spans="1:1">
      <c r="A36" s="142"/>
    </row>
    <row r="37" spans="1:1">
      <c r="A37" s="142"/>
    </row>
    <row r="38" spans="1:1">
      <c r="A38" s="142"/>
    </row>
    <row r="39" spans="1:1">
      <c r="A39" s="142"/>
    </row>
    <row r="40" spans="1:1">
      <c r="A40" s="142"/>
    </row>
    <row r="41" spans="1:1">
      <c r="A41" s="142"/>
    </row>
    <row r="42" spans="1:1">
      <c r="A42" s="142"/>
    </row>
    <row r="43" spans="1:1">
      <c r="A43" s="142"/>
    </row>
    <row r="44" spans="1:1">
      <c r="A44" s="142"/>
    </row>
    <row r="45" spans="1:1">
      <c r="A45" s="142"/>
    </row>
    <row r="46" spans="1:1">
      <c r="A46" s="142"/>
    </row>
    <row r="47" spans="1:1">
      <c r="A47" s="142"/>
    </row>
    <row r="48" spans="1:1">
      <c r="A48" s="142"/>
    </row>
    <row r="49" spans="1:1">
      <c r="A49" s="142"/>
    </row>
    <row r="50" spans="1:1">
      <c r="A50" s="142"/>
    </row>
    <row r="51" spans="1:1">
      <c r="A51" s="142"/>
    </row>
    <row r="52" spans="1:1">
      <c r="A52" s="142"/>
    </row>
    <row r="53" spans="1:1">
      <c r="A53" s="142"/>
    </row>
    <row r="54" spans="1:1">
      <c r="A54" s="142"/>
    </row>
    <row r="55" spans="1:1">
      <c r="A55" s="142"/>
    </row>
    <row r="56" spans="1:1">
      <c r="A56" s="142"/>
    </row>
    <row r="57" spans="1:1">
      <c r="A57" s="142"/>
    </row>
    <row r="58" spans="1:1">
      <c r="A58" s="142"/>
    </row>
    <row r="59" spans="1:1">
      <c r="A59" s="142"/>
    </row>
    <row r="60" spans="1:1">
      <c r="A60" s="142"/>
    </row>
    <row r="61" spans="1:1">
      <c r="A61" s="142"/>
    </row>
    <row r="62" spans="1:1">
      <c r="A62" s="142"/>
    </row>
    <row r="63" spans="1:1">
      <c r="A63" s="142"/>
    </row>
    <row r="64" spans="1:1">
      <c r="A64" s="142"/>
    </row>
    <row r="65" spans="1:1">
      <c r="A65" s="142"/>
    </row>
    <row r="66" spans="1:1">
      <c r="A66" s="142"/>
    </row>
    <row r="67" spans="1:1">
      <c r="A67" s="142"/>
    </row>
    <row r="68" spans="1:1">
      <c r="A68" s="142"/>
    </row>
    <row r="69" spans="1:1">
      <c r="A69" s="142"/>
    </row>
    <row r="70" spans="1:1">
      <c r="A70" s="142"/>
    </row>
    <row r="71" spans="1:1">
      <c r="A71" s="142"/>
    </row>
    <row r="72" spans="1:1">
      <c r="A72" s="142"/>
    </row>
    <row r="73" spans="1:1">
      <c r="A73" s="142"/>
    </row>
    <row r="74" spans="1:1">
      <c r="A74" s="142"/>
    </row>
    <row r="75" spans="1:1">
      <c r="A75" s="142"/>
    </row>
    <row r="76" spans="1:1">
      <c r="A76" s="142"/>
    </row>
    <row r="77" spans="1:1">
      <c r="A77" s="142"/>
    </row>
    <row r="78" spans="1:1">
      <c r="A78" s="142"/>
    </row>
    <row r="79" spans="1:1">
      <c r="A79" s="142"/>
    </row>
    <row r="80" spans="1:1">
      <c r="A80" s="142"/>
    </row>
    <row r="81" spans="1:1">
      <c r="A81" s="142"/>
    </row>
    <row r="82" spans="1:1">
      <c r="A82" s="142"/>
    </row>
    <row r="83" spans="1:1">
      <c r="A83" s="142"/>
    </row>
    <row r="84" spans="1:1">
      <c r="A84" s="142"/>
    </row>
    <row r="85" spans="1:1">
      <c r="A85" s="142"/>
    </row>
    <row r="86" spans="1:1">
      <c r="A86" s="142"/>
    </row>
    <row r="87" spans="1:1">
      <c r="A87" s="142"/>
    </row>
    <row r="88" spans="1:1">
      <c r="A88" s="142"/>
    </row>
    <row r="89" spans="1:1">
      <c r="A89" s="142"/>
    </row>
    <row r="90" spans="1:1">
      <c r="A90" s="142"/>
    </row>
    <row r="91" spans="1:1">
      <c r="A91" s="142"/>
    </row>
    <row r="92" spans="1:1">
      <c r="A92" s="142"/>
    </row>
    <row r="93" spans="1:1">
      <c r="A93" s="142"/>
    </row>
    <row r="94" spans="1:1">
      <c r="A94" s="142"/>
    </row>
    <row r="95" spans="1:1">
      <c r="A95" s="142"/>
    </row>
    <row r="96" spans="1:1">
      <c r="A96" s="142"/>
    </row>
    <row r="97" spans="1:1">
      <c r="A97" s="142"/>
    </row>
    <row r="98" spans="1:1">
      <c r="A98" s="142"/>
    </row>
    <row r="99" spans="1:1">
      <c r="A99" s="142"/>
    </row>
    <row r="100" spans="1:1">
      <c r="A100" s="142"/>
    </row>
    <row r="101" spans="1:1">
      <c r="A101" s="142"/>
    </row>
    <row r="102" spans="1:1">
      <c r="A102" s="142"/>
    </row>
    <row r="103" spans="1:1">
      <c r="A103" s="142"/>
    </row>
    <row r="104" spans="1:1">
      <c r="A104" s="142"/>
    </row>
    <row r="105" spans="1:1">
      <c r="A105" s="142"/>
    </row>
    <row r="106" spans="1:1">
      <c r="A106" s="142"/>
    </row>
    <row r="107" spans="1:1">
      <c r="A107" s="142"/>
    </row>
    <row r="108" spans="1:1">
      <c r="A108" s="142"/>
    </row>
    <row r="109" spans="1:1">
      <c r="A109" s="142"/>
    </row>
    <row r="110" spans="1:1">
      <c r="A110" s="142"/>
    </row>
    <row r="111" spans="1:1">
      <c r="A111" s="142"/>
    </row>
    <row r="112" spans="1:1">
      <c r="A112" s="142"/>
    </row>
    <row r="113" spans="1:1">
      <c r="A113" s="142"/>
    </row>
    <row r="114" spans="1:1">
      <c r="A114" s="142"/>
    </row>
    <row r="115" spans="1:1">
      <c r="A115" s="142"/>
    </row>
    <row r="116" spans="1:1">
      <c r="A116" s="142"/>
    </row>
    <row r="117" spans="1:1">
      <c r="A117" s="142"/>
    </row>
    <row r="118" spans="1:1">
      <c r="A118" s="142"/>
    </row>
    <row r="119" spans="1:1">
      <c r="A119" s="142"/>
    </row>
    <row r="120" spans="1:1">
      <c r="A120" s="142"/>
    </row>
    <row r="121" spans="1:1">
      <c r="A121" s="142"/>
    </row>
    <row r="122" spans="1:1">
      <c r="A122" s="142"/>
    </row>
    <row r="123" spans="1:1">
      <c r="A123" s="142"/>
    </row>
    <row r="124" spans="1:1">
      <c r="A124" s="142"/>
    </row>
    <row r="125" spans="1:1">
      <c r="A125" s="142"/>
    </row>
    <row r="126" spans="1:1">
      <c r="A126" s="142"/>
    </row>
    <row r="127" spans="1:1">
      <c r="A127" s="142"/>
    </row>
    <row r="128" spans="1:1">
      <c r="A128" s="142"/>
    </row>
    <row r="129" spans="1:1">
      <c r="A129" s="142"/>
    </row>
    <row r="130" spans="1:1">
      <c r="A130" s="142"/>
    </row>
    <row r="131" spans="1:1">
      <c r="A131" s="142"/>
    </row>
    <row r="132" spans="1:1">
      <c r="A132" s="142"/>
    </row>
    <row r="133" spans="1:1">
      <c r="A133" s="142"/>
    </row>
    <row r="134" spans="1:1">
      <c r="A134" s="142"/>
    </row>
    <row r="135" spans="1:1">
      <c r="A135" s="142"/>
    </row>
    <row r="136" spans="1:1">
      <c r="A136" s="142"/>
    </row>
    <row r="137" spans="1:1">
      <c r="A137" s="142"/>
    </row>
    <row r="138" spans="1:1">
      <c r="A138" s="142"/>
    </row>
    <row r="139" spans="1:1">
      <c r="A139" s="142"/>
    </row>
    <row r="140" spans="1:1">
      <c r="A140" s="142"/>
    </row>
    <row r="141" spans="1:1">
      <c r="A141" s="142"/>
    </row>
    <row r="142" spans="1:1">
      <c r="A142" s="142"/>
    </row>
    <row r="143" spans="1:1">
      <c r="A143" s="142"/>
    </row>
    <row r="144" spans="1:1">
      <c r="A144" s="142"/>
    </row>
    <row r="145" spans="1:1">
      <c r="A145" s="142"/>
    </row>
    <row r="146" spans="1:1">
      <c r="A146" s="142"/>
    </row>
    <row r="147" spans="1:1">
      <c r="A147" s="142"/>
    </row>
    <row r="148" spans="1:1">
      <c r="A148" s="142"/>
    </row>
    <row r="149" spans="1:1">
      <c r="A149" s="142"/>
    </row>
    <row r="150" spans="1:1">
      <c r="A150" s="142"/>
    </row>
    <row r="151" spans="1:1">
      <c r="A151" s="142"/>
    </row>
    <row r="152" spans="1:1">
      <c r="A152" s="142"/>
    </row>
    <row r="153" spans="1:1">
      <c r="A153" s="142"/>
    </row>
    <row r="154" spans="1:1">
      <c r="A154" s="142"/>
    </row>
    <row r="155" spans="1:1">
      <c r="A155" s="142"/>
    </row>
    <row r="156" spans="1:1">
      <c r="A156" s="142"/>
    </row>
    <row r="157" spans="1:1">
      <c r="A157" s="142"/>
    </row>
    <row r="158" spans="1:1">
      <c r="A158" s="142"/>
    </row>
    <row r="159" spans="1:1">
      <c r="A159" s="142"/>
    </row>
    <row r="160" spans="1:1">
      <c r="A160" s="142"/>
    </row>
    <row r="161" spans="1:1">
      <c r="A161" s="142"/>
    </row>
    <row r="162" spans="1:1">
      <c r="A162" s="142"/>
    </row>
    <row r="163" spans="1:1">
      <c r="A163" s="142"/>
    </row>
    <row r="164" spans="1:1">
      <c r="A164" s="142"/>
    </row>
    <row r="165" spans="1:1">
      <c r="A165" s="142"/>
    </row>
    <row r="166" spans="1:1">
      <c r="A166" s="142"/>
    </row>
    <row r="167" spans="1:1">
      <c r="A167" s="142"/>
    </row>
    <row r="168" spans="1:1">
      <c r="A168" s="142"/>
    </row>
    <row r="169" spans="1:1">
      <c r="A169" s="142"/>
    </row>
    <row r="170" spans="1:1">
      <c r="A170" s="142"/>
    </row>
    <row r="171" spans="1:1">
      <c r="A171" s="142"/>
    </row>
    <row r="172" spans="1:1">
      <c r="A172" s="142"/>
    </row>
    <row r="173" spans="1:1">
      <c r="A173" s="142"/>
    </row>
    <row r="174" spans="1:1">
      <c r="A174" s="142"/>
    </row>
    <row r="175" spans="1:1">
      <c r="A175" s="142"/>
    </row>
    <row r="176" spans="1:1">
      <c r="A176" s="142"/>
    </row>
    <row r="177" spans="1:1">
      <c r="A177" s="142"/>
    </row>
    <row r="178" spans="1:1">
      <c r="A178" s="142"/>
    </row>
    <row r="179" spans="1:1">
      <c r="A179" s="142"/>
    </row>
    <row r="180" spans="1:1">
      <c r="A180" s="142"/>
    </row>
    <row r="181" spans="1:1">
      <c r="A181" s="142"/>
    </row>
    <row r="182" spans="1:1">
      <c r="A182" s="142"/>
    </row>
    <row r="183" spans="1:1">
      <c r="A183" s="142"/>
    </row>
    <row r="184" spans="1:1">
      <c r="A184" s="142"/>
    </row>
    <row r="185" spans="1:1">
      <c r="A185" s="142"/>
    </row>
    <row r="186" spans="1:1">
      <c r="A186" s="142"/>
    </row>
    <row r="187" spans="1:1">
      <c r="A187" s="142"/>
    </row>
    <row r="188" spans="1:1">
      <c r="A188" s="142"/>
    </row>
    <row r="189" spans="1:1">
      <c r="A189" s="142"/>
    </row>
    <row r="190" spans="1:1">
      <c r="A190" s="142"/>
    </row>
    <row r="191" spans="1:1">
      <c r="A191" s="142"/>
    </row>
    <row r="192" spans="1:1">
      <c r="A192" s="142"/>
    </row>
    <row r="193" spans="1:1">
      <c r="A193" s="142"/>
    </row>
    <row r="194" spans="1:1">
      <c r="A194" s="142"/>
    </row>
    <row r="195" spans="1:1">
      <c r="A195" s="142"/>
    </row>
    <row r="196" spans="1:1">
      <c r="A196" s="142"/>
    </row>
    <row r="197" spans="1:1">
      <c r="A197" s="142"/>
    </row>
    <row r="198" spans="1:1">
      <c r="A198" s="142"/>
    </row>
    <row r="199" spans="1:1">
      <c r="A199" s="142"/>
    </row>
    <row r="200" spans="1:1">
      <c r="A200" s="142"/>
    </row>
    <row r="201" spans="1:1">
      <c r="A201" s="142"/>
    </row>
    <row r="202" spans="1:1">
      <c r="A202" s="142"/>
    </row>
    <row r="203" spans="1:1">
      <c r="A203" s="142"/>
    </row>
    <row r="204" spans="1:1">
      <c r="A204" s="142"/>
    </row>
    <row r="205" spans="1:1">
      <c r="A205" s="142"/>
    </row>
    <row r="206" spans="1:1">
      <c r="A206" s="142"/>
    </row>
    <row r="207" spans="1:1">
      <c r="A207" s="142"/>
    </row>
    <row r="208" spans="1:1">
      <c r="A208" s="142"/>
    </row>
    <row r="209" spans="1:1">
      <c r="A209" s="142"/>
    </row>
    <row r="210" spans="1:1">
      <c r="A210" s="142"/>
    </row>
    <row r="211" spans="1:1">
      <c r="A211" s="142"/>
    </row>
    <row r="212" spans="1:1">
      <c r="A212" s="142"/>
    </row>
    <row r="213" spans="1:1">
      <c r="A213" s="142"/>
    </row>
    <row r="214" spans="1:1">
      <c r="A214" s="142"/>
    </row>
    <row r="215" spans="1:1">
      <c r="A215" s="142"/>
    </row>
    <row r="216" spans="1:1">
      <c r="A216" s="142"/>
    </row>
    <row r="217" spans="1:1">
      <c r="A217" s="142"/>
    </row>
    <row r="218" spans="1:1">
      <c r="A218" s="142"/>
    </row>
    <row r="219" spans="1:1">
      <c r="A219" s="142"/>
    </row>
    <row r="220" spans="1:1">
      <c r="A220" s="142"/>
    </row>
    <row r="221" spans="1:1">
      <c r="A221" s="142"/>
    </row>
    <row r="222" spans="1:1">
      <c r="A222" s="142"/>
    </row>
    <row r="223" spans="1:1">
      <c r="A223" s="142"/>
    </row>
    <row r="224" spans="1:1">
      <c r="A224" s="142"/>
    </row>
    <row r="225" spans="1:1">
      <c r="A225" s="142"/>
    </row>
    <row r="226" spans="1:1">
      <c r="A226" s="142"/>
    </row>
    <row r="227" spans="1:1">
      <c r="A227" s="142"/>
    </row>
    <row r="228" spans="1:1">
      <c r="A228" s="142"/>
    </row>
    <row r="229" spans="1:1">
      <c r="A229" s="142"/>
    </row>
    <row r="230" spans="1:1">
      <c r="A230" s="142"/>
    </row>
    <row r="231" spans="1:1">
      <c r="A231" s="142"/>
    </row>
    <row r="232" spans="1:1">
      <c r="A232" s="142"/>
    </row>
    <row r="233" spans="1:1">
      <c r="A233" s="142"/>
    </row>
    <row r="234" spans="1:1">
      <c r="A234" s="142"/>
    </row>
    <row r="235" spans="1:1">
      <c r="A235" s="142"/>
    </row>
    <row r="236" spans="1:1">
      <c r="A236" s="142"/>
    </row>
    <row r="237" spans="1:1">
      <c r="A237" s="142"/>
    </row>
    <row r="238" spans="1:1">
      <c r="A238" s="142"/>
    </row>
    <row r="239" spans="1:1">
      <c r="A239" s="142"/>
    </row>
    <row r="240" spans="1:1">
      <c r="A240" s="142"/>
    </row>
    <row r="241" spans="1:1">
      <c r="A241" s="142"/>
    </row>
    <row r="242" spans="1:1">
      <c r="A242" s="142"/>
    </row>
    <row r="243" spans="1:1">
      <c r="A243" s="142"/>
    </row>
    <row r="244" spans="1:1">
      <c r="A244" s="142"/>
    </row>
    <row r="245" spans="1:1">
      <c r="A245" s="142"/>
    </row>
    <row r="246" spans="1:1">
      <c r="A246" s="142"/>
    </row>
    <row r="247" spans="1:1">
      <c r="A247" s="142"/>
    </row>
    <row r="248" spans="1:1">
      <c r="A248" s="142"/>
    </row>
    <row r="249" spans="1:1">
      <c r="A249" s="142"/>
    </row>
    <row r="250" spans="1:1">
      <c r="A250" s="142"/>
    </row>
    <row r="251" spans="1:1">
      <c r="A251" s="142"/>
    </row>
    <row r="252" spans="1:1">
      <c r="A252" s="142"/>
    </row>
    <row r="253" spans="1:1">
      <c r="A253" s="142"/>
    </row>
    <row r="254" spans="1:1">
      <c r="A254" s="142"/>
    </row>
    <row r="255" spans="1:1">
      <c r="A255" s="142"/>
    </row>
    <row r="256" spans="1:1">
      <c r="A256" s="142"/>
    </row>
    <row r="257" spans="1:1">
      <c r="A257" s="142"/>
    </row>
    <row r="258" spans="1:1">
      <c r="A258" s="142"/>
    </row>
    <row r="259" spans="1:1">
      <c r="A259" s="142"/>
    </row>
    <row r="260" spans="1:1">
      <c r="A260" s="142"/>
    </row>
    <row r="261" spans="1:1">
      <c r="A261" s="142"/>
    </row>
    <row r="262" spans="1:1">
      <c r="A262" s="142"/>
    </row>
    <row r="263" spans="1:1">
      <c r="A263" s="142"/>
    </row>
    <row r="264" spans="1:1">
      <c r="A264" s="142"/>
    </row>
    <row r="265" spans="1:1">
      <c r="A265" s="142"/>
    </row>
    <row r="266" spans="1:1">
      <c r="A266" s="142"/>
    </row>
    <row r="267" spans="1:1">
      <c r="A267" s="142"/>
    </row>
    <row r="268" spans="1:1">
      <c r="A268" s="142"/>
    </row>
    <row r="269" spans="1:1">
      <c r="A269" s="142"/>
    </row>
    <row r="270" spans="1:1">
      <c r="A270" s="142"/>
    </row>
    <row r="271" spans="1:1">
      <c r="A271" s="142"/>
    </row>
    <row r="272" spans="1:1">
      <c r="A272" s="142"/>
    </row>
    <row r="273" spans="1:1">
      <c r="A273" s="142"/>
    </row>
    <row r="274" spans="1:1">
      <c r="A274" s="142"/>
    </row>
    <row r="275" spans="1:1">
      <c r="A275" s="142"/>
    </row>
    <row r="276" spans="1:1">
      <c r="A276" s="142"/>
    </row>
    <row r="277" spans="1:1">
      <c r="A277" s="142"/>
    </row>
    <row r="278" spans="1:1">
      <c r="A278" s="142"/>
    </row>
    <row r="279" spans="1:1">
      <c r="A279" s="142"/>
    </row>
    <row r="280" spans="1:1">
      <c r="A280" s="142"/>
    </row>
    <row r="281" spans="1:1">
      <c r="A281" s="142"/>
    </row>
    <row r="282" spans="1:1">
      <c r="A282" s="142"/>
    </row>
    <row r="283" spans="1:1">
      <c r="A283" s="142"/>
    </row>
    <row r="284" spans="1:1">
      <c r="A284" s="142"/>
    </row>
    <row r="285" spans="1:1">
      <c r="A285" s="142"/>
    </row>
    <row r="286" spans="1:1">
      <c r="A286" s="142"/>
    </row>
    <row r="287" spans="1:1">
      <c r="A287" s="142"/>
    </row>
    <row r="288" spans="1:1">
      <c r="A288" s="142"/>
    </row>
    <row r="289" spans="1:1">
      <c r="A289" s="142"/>
    </row>
    <row r="290" spans="1:1">
      <c r="A290" s="142"/>
    </row>
    <row r="291" spans="1:1">
      <c r="A291" s="142"/>
    </row>
    <row r="292" spans="1:1">
      <c r="A292" s="142"/>
    </row>
    <row r="293" spans="1:1">
      <c r="A293" s="142"/>
    </row>
    <row r="294" spans="1:1">
      <c r="A294" s="142"/>
    </row>
    <row r="295" spans="1:1">
      <c r="A295" s="142"/>
    </row>
    <row r="296" spans="1:1">
      <c r="A296" s="142"/>
    </row>
    <row r="297" spans="1:1">
      <c r="A297" s="142"/>
    </row>
    <row r="298" spans="1:1">
      <c r="A298" s="142"/>
    </row>
    <row r="299" spans="1:1">
      <c r="A299" s="142"/>
    </row>
    <row r="300" spans="1:1">
      <c r="A300" s="142"/>
    </row>
    <row r="301" spans="1:1">
      <c r="A301" s="142"/>
    </row>
    <row r="302" spans="1:1">
      <c r="A302" s="142"/>
    </row>
    <row r="303" spans="1:1">
      <c r="A303" s="142"/>
    </row>
    <row r="304" spans="1:1">
      <c r="A304" s="142"/>
    </row>
    <row r="305" spans="1:1">
      <c r="A305" s="142"/>
    </row>
    <row r="306" spans="1:1">
      <c r="A306" s="142"/>
    </row>
    <row r="307" spans="1:1">
      <c r="A307" s="142"/>
    </row>
  </sheetData>
  <pageMargins left="0.7" right="0.7" top="0.75" bottom="0.75"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08b3372-8e87-483d-bcd9-ba74a6f764c4" xsi:nil="true"/>
    <lcf76f155ced4ddcb4097134ff3c332f xmlns="ac80312e-17c9-4d40-bbe9-8ef70d9c0433">
      <Terms xmlns="http://schemas.microsoft.com/office/infopath/2007/PartnerControls"/>
    </lcf76f155ced4ddcb4097134ff3c332f>
    <SharedWithUsers xmlns="410f8688-6f2e-46f9-80f2-f1d8fa60f6d8">
      <UserInfo>
        <DisplayName>Adams, Carrie</DisplayName>
        <AccountId>476</AccountId>
        <AccountType/>
      </UserInfo>
      <UserInfo>
        <DisplayName>Aydin, Nurcan</DisplayName>
        <AccountId>1107</AccountId>
        <AccountType/>
      </UserInfo>
      <UserInfo>
        <DisplayName>Yildiz, Nejdan</DisplayName>
        <AccountId>1108</AccountId>
        <AccountType/>
      </UserInfo>
      <UserInfo>
        <DisplayName>Croft, David</DisplayName>
        <AccountId>27</AccountId>
        <AccountType/>
      </UserInfo>
      <UserInfo>
        <DisplayName>Joyce, Richard</DisplayName>
        <AccountId>542</AccountId>
        <AccountType/>
      </UserInfo>
      <UserInfo>
        <DisplayName>Hodges, James</DisplayName>
        <AccountId>656</AccountId>
        <AccountType/>
      </UserInfo>
      <UserInfo>
        <DisplayName>Fraser, Claire</DisplayName>
        <AccountId>312</AccountId>
        <AccountType/>
      </UserInfo>
      <UserInfo>
        <DisplayName>Walker, Richard H</DisplayName>
        <AccountId>740</AccountId>
        <AccountType/>
      </UserInfo>
      <UserInfo>
        <DisplayName>Portillo, Antia (Contractor)</DisplayName>
        <AccountId>991</AccountId>
        <AccountType/>
      </UserInfo>
      <UserInfo>
        <DisplayName>Ngo, Yvonne</DisplayName>
        <AccountId>251</AccountId>
        <AccountType/>
      </UserInfo>
      <UserInfo>
        <DisplayName>Gomes, Ricardo</DisplayName>
        <AccountId>894</AccountId>
        <AccountType/>
      </UserInfo>
      <UserInfo>
        <DisplayName>Lim sze juan, Kenneth</DisplayName>
        <AccountId>1164</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579CF961B738A45B8BF333FB2F52F14" ma:contentTypeVersion="23" ma:contentTypeDescription="Create a new document." ma:contentTypeScope="" ma:versionID="a2f709cad7b4574e71f9ee3ee20e16a1">
  <xsd:schema xmlns:xsd="http://www.w3.org/2001/XMLSchema" xmlns:xs="http://www.w3.org/2001/XMLSchema" xmlns:p="http://schemas.microsoft.com/office/2006/metadata/properties" xmlns:ns2="ac80312e-17c9-4d40-bbe9-8ef70d9c0433" xmlns:ns3="410f8688-6f2e-46f9-80f2-f1d8fa60f6d8" xmlns:ns4="c08b3372-8e87-483d-bcd9-ba74a6f764c4" targetNamespace="http://schemas.microsoft.com/office/2006/metadata/properties" ma:root="true" ma:fieldsID="5a655a08d2ec88e43c5d1eb0a7997b70" ns2:_="" ns3:_="" ns4:_="">
    <xsd:import namespace="ac80312e-17c9-4d40-bbe9-8ef70d9c0433"/>
    <xsd:import namespace="410f8688-6f2e-46f9-80f2-f1d8fa60f6d8"/>
    <xsd:import namespace="c08b3372-8e87-483d-bcd9-ba74a6f764c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MediaServiceDateTaken" minOccurs="0"/>
                <xsd:element ref="ns2:MediaServiceLocation" minOccurs="0"/>
                <xsd:element ref="ns2:MediaLengthInSeconds" minOccurs="0"/>
                <xsd:element ref="ns4:TaxCatchAll"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80312e-17c9-4d40-bbe9-8ef70d9c04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1871397-01f1-4df6-ac7a-d04447f3795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0f8688-6f2e-46f9-80f2-f1d8fa60f6d8"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08b3372-8e87-483d-bcd9-ba74a6f764c4"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aca3a916-9c89-41f4-a0d4-97322c2b9bbb}" ma:internalName="TaxCatchAll" ma:showField="CatchAllData" ma:web="410f8688-6f2e-46f9-80f2-f1d8fa60f6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07AD22-74C8-4F90-A061-9C2AE9C7600A}">
  <ds:schemaRefs>
    <ds:schemaRef ds:uri="http://schemas.openxmlformats.org/package/2006/metadata/core-properties"/>
    <ds:schemaRef ds:uri="http://purl.org/dc/dcmitype/"/>
    <ds:schemaRef ds:uri="http://schemas.microsoft.com/office/2006/metadata/properties"/>
    <ds:schemaRef ds:uri="http://schemas.microsoft.com/office/2006/documentManagement/types"/>
    <ds:schemaRef ds:uri="http://schemas.microsoft.com/office/infopath/2007/PartnerControls"/>
    <ds:schemaRef ds:uri="c08b3372-8e87-483d-bcd9-ba74a6f764c4"/>
    <ds:schemaRef ds:uri="http://purl.org/dc/terms/"/>
    <ds:schemaRef ds:uri="410f8688-6f2e-46f9-80f2-f1d8fa60f6d8"/>
    <ds:schemaRef ds:uri="ac80312e-17c9-4d40-bbe9-8ef70d9c0433"/>
    <ds:schemaRef ds:uri="http://www.w3.org/XML/1998/namespace"/>
    <ds:schemaRef ds:uri="http://purl.org/dc/elements/1.1/"/>
  </ds:schemaRefs>
</ds:datastoreItem>
</file>

<file path=customXml/itemProps2.xml><?xml version="1.0" encoding="utf-8"?>
<ds:datastoreItem xmlns:ds="http://schemas.openxmlformats.org/officeDocument/2006/customXml" ds:itemID="{90B8B012-97FF-4B5D-A87B-CE37621D6578}">
  <ds:schemaRefs>
    <ds:schemaRef ds:uri="http://schemas.microsoft.com/sharepoint/v3/contenttype/forms"/>
  </ds:schemaRefs>
</ds:datastoreItem>
</file>

<file path=customXml/itemProps3.xml><?xml version="1.0" encoding="utf-8"?>
<ds:datastoreItem xmlns:ds="http://schemas.openxmlformats.org/officeDocument/2006/customXml" ds:itemID="{EB1C0F82-FBD9-4AF8-B10F-7601FF8864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80312e-17c9-4d40-bbe9-8ef70d9c0433"/>
    <ds:schemaRef ds:uri="410f8688-6f2e-46f9-80f2-f1d8fa60f6d8"/>
    <ds:schemaRef ds:uri="c08b3372-8e87-483d-bcd9-ba74a6f764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5e66ecc-f2c2-464b-84d9-8fda407bc923}" enabled="0" method="" siteId="{95e66ecc-f2c2-464b-84d9-8fda407bc92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Environment metrics</vt:lpstr>
      <vt:lpstr>Social metrics</vt:lpstr>
      <vt:lpstr>Workforce metrics</vt:lpstr>
      <vt:lpstr>Gender Pay</vt:lpstr>
      <vt:lpstr>Gender pay gap metrics</vt:lpstr>
      <vt:lpstr>SASB Index</vt:lpstr>
      <vt:lpstr>Palm oil suppliers</vt:lpstr>
      <vt:lpstr>Soy suppliers</vt:lpstr>
      <vt:lpstr>Paper suppliers</vt:lpstr>
      <vt:lpstr>UCG2025 - Intro</vt:lpstr>
      <vt:lpstr>UCG25-BNL RC</vt:lpstr>
      <vt:lpstr>UCG25 BNL EH</vt:lpstr>
      <vt:lpstr>UCG25-Hungary DC</vt:lpstr>
      <vt:lpstr>UCG25-DK02 </vt:lpstr>
      <vt:lpstr>UCG25-DK03</vt:lpstr>
      <vt:lpstr>UCG25-FrH</vt:lpstr>
      <vt:lpstr>UCG25-Fr</vt:lpstr>
      <vt:lpstr>UCG25-FrEH</vt:lpstr>
      <vt:lpstr>UCG25-Austria</vt:lpstr>
      <vt:lpstr>UCG25-Germany</vt:lpstr>
      <vt:lpstr>UCG25-Greece</vt:lpstr>
      <vt:lpstr>UCG25-IT04</vt:lpstr>
      <vt:lpstr>UCG25-IT06</vt:lpstr>
      <vt:lpstr>UCG25-Poland</vt:lpstr>
      <vt:lpstr>UCG25-PolEHSp</vt:lpstr>
      <vt:lpstr>UCG25-Poland HyHo</vt:lpstr>
      <vt:lpstr>UCG25-PT03</vt:lpstr>
      <vt:lpstr>UCG25-Spain</vt:lpstr>
      <vt:lpstr>UCG25-Spain EH</vt:lpstr>
      <vt:lpstr>UCG25-ROA4</vt:lpstr>
      <vt:lpstr>UCG25-ROA6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Ngo, Yvonne</dc:creator>
  <cp:keywords/>
  <dc:description/>
  <cp:lastModifiedBy>Adebayo, Toyosi (Contractor)</cp:lastModifiedBy>
  <cp:revision/>
  <dcterms:created xsi:type="dcterms:W3CDTF">2023-01-23T17:23:13Z</dcterms:created>
  <dcterms:modified xsi:type="dcterms:W3CDTF">2026-03-27T11:38:44Z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0x0101003579CF961B738A45B8BF333FB2F52F14</vt:lpwstr>
  </property>
  <property fmtid="{D5CDD505-2E9C-101B-9397-08002B2CF9AE}" pid="3" name="MediaServiceImageTags">
    <vt:lpwstr/>
  </property>
</Properties>
</file>