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rbcom.sharepoint.com/sites/GlobalSustainability/Shared Documents/General/Sustainability Reporting &amp; Comms/Sustainability Reporting/FY25/4. ESG Data Book 2025/"/>
    </mc:Choice>
  </mc:AlternateContent>
  <xr:revisionPtr revIDLastSave="11" documentId="8_{2F7A5540-73C3-4261-8EA9-B4D1B5A0963E}" xr6:coauthVersionLast="47" xr6:coauthVersionMax="47" xr10:uidLastSave="{38C65188-89E2-4474-AD1A-436196970FB7}"/>
  <workbookProtection workbookAlgorithmName="SHA-512" workbookHashValue="BPQDbxwsXNM35OPztT/87N7gk2uISHO7nQV1MJ3YVDxdQtalImdAUf0duCsXV97xzGHai5bIzHNQjQtu5Xtekg==" workbookSaltValue="+a67ql35Vl/P0tMSurGRQw==" workbookSpinCount="100000" lockStructure="1"/>
  <bookViews>
    <workbookView xWindow="28680" yWindow="-120" windowWidth="29040" windowHeight="15720" tabRatio="716" xr2:uid="{9383E82B-7396-4039-A6AB-D8192D89F80A}"/>
  </bookViews>
  <sheets>
    <sheet name="Environment metrics" sheetId="20" r:id="rId1"/>
    <sheet name="Soy Suppliers" sheetId="48" r:id="rId2"/>
    <sheet name="Palm Oil Suppliers" sheetId="49" r:id="rId3"/>
    <sheet name="Paper suppliers" sheetId="50" r:id="rId4"/>
    <sheet name="Social metrics" sheetId="14" r:id="rId5"/>
    <sheet name="Workforce metrics" sheetId="12" r:id="rId6"/>
    <sheet name="Gender Pay" sheetId="22" r:id="rId7"/>
    <sheet name="Gender pay gap metrics" sheetId="11" state="hidden" r:id="rId8"/>
    <sheet name="SASB Index" sheetId="23" r:id="rId9"/>
    <sheet name="UCG2025 - Intro" sheetId="25" r:id="rId10"/>
    <sheet name="UCG25-BNL RC" sheetId="27" r:id="rId11"/>
    <sheet name="UCG25 BNL EH" sheetId="28" r:id="rId12"/>
    <sheet name="UCG25-Hungary DC" sheetId="29" r:id="rId13"/>
    <sheet name="UCG25-DK02 " sheetId="30" r:id="rId14"/>
    <sheet name="UCG25-DK03" sheetId="31" r:id="rId15"/>
    <sheet name="UCG25-FrH" sheetId="32" r:id="rId16"/>
    <sheet name="UCG25-Fr" sheetId="33" r:id="rId17"/>
    <sheet name="UCG25-FrEH" sheetId="34" r:id="rId18"/>
    <sheet name="UCG25-Austria" sheetId="35" r:id="rId19"/>
    <sheet name="UCG25-Germany" sheetId="36" r:id="rId20"/>
    <sheet name="UCG25-Greece" sheetId="37" r:id="rId21"/>
    <sheet name="UCG25-IT04" sheetId="39" r:id="rId22"/>
    <sheet name="UCG25-IT06" sheetId="38" r:id="rId23"/>
    <sheet name="UCG25-Poland" sheetId="40" r:id="rId24"/>
    <sheet name="UCG25-PolEHSp" sheetId="41" r:id="rId25"/>
    <sheet name="UCG25-Poland HyHo" sheetId="42" r:id="rId26"/>
    <sheet name="UCG25-PT03" sheetId="44" r:id="rId27"/>
    <sheet name="UCG25-Spain" sheetId="43" r:id="rId28"/>
    <sheet name="UCG25-Spain EH" sheetId="45" r:id="rId29"/>
    <sheet name="UCG25-ROA4" sheetId="46" r:id="rId30"/>
    <sheet name="UCG25-ROA6" sheetId="47" r:id="rId31"/>
  </sheets>
  <externalReferences>
    <externalReference r:id="rId32"/>
    <externalReference r:id="rId33"/>
  </externalReferences>
  <definedNames>
    <definedName name="_xlnm._FilterDatabase" localSheetId="16" hidden="1">'UCG25-Fr'!$A$21:$L$41</definedName>
    <definedName name="_xlnm._FilterDatabase" localSheetId="17" hidden="1">'UCG25-FrEH'!$A$21:$L$31</definedName>
    <definedName name="_xlnm._FilterDatabase" localSheetId="12" hidden="1">'UCG25-Hungary DC'!$A$21:$L$21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37" l="1"/>
  <c r="B32" i="37"/>
  <c r="B31" i="37"/>
  <c r="B30" i="37"/>
  <c r="B29" i="37"/>
  <c r="B28" i="37"/>
  <c r="B27" i="37"/>
  <c r="B26" i="37"/>
  <c r="B25" i="37"/>
  <c r="B24" i="37"/>
  <c r="B23" i="37"/>
  <c r="B22" i="37"/>
  <c r="D24" i="27" l="1"/>
  <c r="C24" i="27"/>
  <c r="D23" i="27"/>
  <c r="C23" i="27"/>
  <c r="D22" i="27"/>
  <c r="C22" i="27"/>
  <c r="H36" i="20"/>
  <c r="G36" i="20"/>
  <c r="E36" i="20"/>
  <c r="C36" i="20"/>
  <c r="H35" i="20"/>
  <c r="G35" i="20"/>
  <c r="E35" i="20"/>
  <c r="C35" i="20"/>
  <c r="H34" i="20"/>
  <c r="G34" i="20"/>
  <c r="E34" i="20"/>
  <c r="C34" i="20"/>
  <c r="C79" i="20" l="1"/>
  <c r="C77" i="20"/>
  <c r="C76" i="20"/>
  <c r="C75" i="20"/>
  <c r="C74" i="20"/>
  <c r="C73" i="20"/>
  <c r="C71" i="20"/>
</calcChain>
</file>

<file path=xl/sharedStrings.xml><?xml version="1.0" encoding="utf-8"?>
<sst xmlns="http://schemas.openxmlformats.org/spreadsheetml/2006/main" count="3051" uniqueCount="1191">
  <si>
    <t>Net revenue from ‘more sustainable’ products</t>
  </si>
  <si>
    <t>Ambition</t>
  </si>
  <si>
    <t>50% net revenue from more sustainable products by 2030</t>
  </si>
  <si>
    <t>% net revenue from more sustainable products</t>
  </si>
  <si>
    <t>37.9%†</t>
  </si>
  <si>
    <t>Total net revenue from more sustainable products (£ million)​</t>
  </si>
  <si>
    <t>£5,484†</t>
  </si>
  <si>
    <t>Climate change</t>
  </si>
  <si>
    <t>2015 Baseline</t>
  </si>
  <si>
    <t>Net zero across our value chain by 2040</t>
  </si>
  <si>
    <t>65% absolute reduction in operational (Scope 1 &amp; 2) GHG emissions by 2030 vs 2015</t>
  </si>
  <si>
    <t>% reduction in Scope 1 &amp; 2 GHG emissions vs 2015</t>
  </si>
  <si>
    <t>-</t>
  </si>
  <si>
    <t>72%</t>
  </si>
  <si>
    <t>73%†</t>
  </si>
  <si>
    <r>
      <t>Scope 1 GHG emission (tonnes CO</t>
    </r>
    <r>
      <rPr>
        <vertAlign val="subscript"/>
        <sz val="8"/>
        <rFont val="Energy"/>
        <family val="2"/>
      </rPr>
      <t>2</t>
    </r>
    <r>
      <rPr>
        <sz val="8"/>
        <rFont val="Energy"/>
        <family val="2"/>
      </rPr>
      <t>e)</t>
    </r>
  </si>
  <si>
    <t>101,489†</t>
  </si>
  <si>
    <r>
      <t>Scope 2 GHG emissions (market-based) (tonnes CO</t>
    </r>
    <r>
      <rPr>
        <vertAlign val="subscript"/>
        <sz val="8"/>
        <rFont val="Energy"/>
        <family val="2"/>
      </rPr>
      <t>2</t>
    </r>
    <r>
      <rPr>
        <sz val="8"/>
        <rFont val="Energy"/>
        <family val="2"/>
      </rPr>
      <t>e)</t>
    </r>
  </si>
  <si>
    <t>6,167†</t>
  </si>
  <si>
    <r>
      <t>Scope 2 GHG emissions (location-based)  (tonnes CO</t>
    </r>
    <r>
      <rPr>
        <vertAlign val="subscript"/>
        <sz val="8"/>
        <rFont val="Energy"/>
        <family val="2"/>
      </rPr>
      <t>2</t>
    </r>
    <r>
      <rPr>
        <sz val="8"/>
        <rFont val="Energy"/>
        <family val="2"/>
      </rPr>
      <t>e)</t>
    </r>
  </si>
  <si>
    <t>226,199†</t>
  </si>
  <si>
    <r>
      <t>Total Scope 1 &amp; 2 GHG emissions (market-based) (tonnes CO</t>
    </r>
    <r>
      <rPr>
        <vertAlign val="subscript"/>
        <sz val="8"/>
        <rFont val="Energy"/>
        <family val="2"/>
      </rPr>
      <t>2</t>
    </r>
    <r>
      <rPr>
        <sz val="8"/>
        <rFont val="Energy"/>
        <family val="2"/>
      </rPr>
      <t>e)</t>
    </r>
  </si>
  <si>
    <r>
      <t>Total Scope 1 &amp; 2 GHG emissions (location-based) (tonnes CO</t>
    </r>
    <r>
      <rPr>
        <vertAlign val="subscript"/>
        <sz val="8"/>
        <rFont val="Energy"/>
        <family val="2"/>
      </rPr>
      <t>2</t>
    </r>
    <r>
      <rPr>
        <sz val="8"/>
        <rFont val="Energy"/>
        <family val="2"/>
      </rPr>
      <t>e)</t>
    </r>
  </si>
  <si>
    <r>
      <t>Emissions intensity (market-based) per unit of production (tCO</t>
    </r>
    <r>
      <rPr>
        <vertAlign val="subscript"/>
        <sz val="8"/>
        <rFont val="Energy"/>
        <family val="2"/>
      </rPr>
      <t>2</t>
    </r>
    <r>
      <rPr>
        <sz val="8"/>
        <rFont val="Energy"/>
        <family val="2"/>
      </rPr>
      <t>e per tonne production)</t>
    </r>
  </si>
  <si>
    <t>100% renewable electricity by 2030</t>
  </si>
  <si>
    <t>% renewable electricity purchased and consumed across Reckitt</t>
  </si>
  <si>
    <t>97%†</t>
  </si>
  <si>
    <t>Total renewable electricity purchased and consumed across Reckitt (GJ)</t>
  </si>
  <si>
    <t>63,007</t>
  </si>
  <si>
    <t>25% reduction in energy use (per tonne of production) by 2025 vs 2015</t>
  </si>
  <si>
    <t>% reduction in energy use (per tonne of production) (manufacturing and warehouses only) vs 2015</t>
  </si>
  <si>
    <t xml:space="preserve">Total energy use (GJ) (manufacturing and warehouses only) </t>
  </si>
  <si>
    <t>4,187,518†</t>
  </si>
  <si>
    <t>Energy use per unit of production (GJ per tonne of product)</t>
  </si>
  <si>
    <t>1.42†</t>
  </si>
  <si>
    <t>Energy Consumption resulting in Scope 1 and 2 emissions (MWh)</t>
  </si>
  <si>
    <t>Proportion of Scope 1 and 2 emissions from UK operations</t>
  </si>
  <si>
    <t>Proportion of energy consumption arising from UK operations</t>
  </si>
  <si>
    <t>50% reduction in absolute product carbon footprint by 2030 vs 2015</t>
  </si>
  <si>
    <t>% reduction in absolute product carbon footprint vs 2015</t>
  </si>
  <si>
    <t>9.13%†</t>
  </si>
  <si>
    <t>Total product carbon footprint (direct consumer use only) (tonnes CO2e)</t>
  </si>
  <si>
    <t>7,592,507†</t>
  </si>
  <si>
    <t>Total product carbon footprint (indirect consumer use only) (tonnes CO2e)</t>
  </si>
  <si>
    <t>Total carbon footprint (including direct consumer use) (tonnes CO2e)</t>
  </si>
  <si>
    <t>Total carbon footprint (including indirect consumer use) (tonnes CO2e)</t>
  </si>
  <si>
    <r>
      <t>Scope 3.1: GHG emissions from purchased goods and services (tonnes CO</t>
    </r>
    <r>
      <rPr>
        <vertAlign val="subscript"/>
        <sz val="8"/>
        <rFont val="Energy"/>
        <family val="2"/>
      </rPr>
      <t>2</t>
    </r>
    <r>
      <rPr>
        <sz val="8"/>
        <rFont val="Energy"/>
        <family val="2"/>
      </rPr>
      <t>e)</t>
    </r>
  </si>
  <si>
    <r>
      <rPr>
        <sz val="8"/>
        <color rgb="FF000000"/>
        <rFont val="Energy"/>
        <family val="2"/>
      </rPr>
      <t xml:space="preserve">            Scope 3.1: Raw materials (tonnes CO</t>
    </r>
    <r>
      <rPr>
        <vertAlign val="subscript"/>
        <sz val="8"/>
        <color rgb="FF000000"/>
        <rFont val="Energy"/>
        <family val="2"/>
      </rPr>
      <t>2</t>
    </r>
    <r>
      <rPr>
        <sz val="8"/>
        <color rgb="FF000000"/>
        <rFont val="Energy"/>
        <family val="2"/>
      </rPr>
      <t>e)</t>
    </r>
  </si>
  <si>
    <r>
      <t xml:space="preserve">            Scope 3.1: Packaging (tonnes CO</t>
    </r>
    <r>
      <rPr>
        <vertAlign val="subscript"/>
        <sz val="8"/>
        <rFont val="Energy"/>
        <family val="2"/>
      </rPr>
      <t>2</t>
    </r>
    <r>
      <rPr>
        <sz val="8"/>
        <rFont val="Energy"/>
        <family val="2"/>
      </rPr>
      <t>e)</t>
    </r>
  </si>
  <si>
    <r>
      <t xml:space="preserve">            Scope 3.1: Third party Manufacturing (tonnes CO</t>
    </r>
    <r>
      <rPr>
        <vertAlign val="subscript"/>
        <sz val="8"/>
        <rFont val="Energy"/>
        <family val="2"/>
      </rPr>
      <t>2</t>
    </r>
    <r>
      <rPr>
        <sz val="8"/>
        <rFont val="Energy"/>
        <family val="2"/>
      </rPr>
      <t>e)</t>
    </r>
  </si>
  <si>
    <r>
      <t>Scope 3.4: GHG emissions from upstream transportation &amp; distribution (tonnes CO</t>
    </r>
    <r>
      <rPr>
        <vertAlign val="subscript"/>
        <sz val="8"/>
        <rFont val="Energy"/>
        <family val="2"/>
      </rPr>
      <t>2</t>
    </r>
    <r>
      <rPr>
        <sz val="8"/>
        <rFont val="Energy"/>
        <family val="2"/>
      </rPr>
      <t>e)</t>
    </r>
  </si>
  <si>
    <t xml:space="preserve">            Scope 3.4: Inbound Logistics for Raw Materials &amp; Packaging (tonnes CO2e)</t>
  </si>
  <si>
    <t xml:space="preserve">            Scope 3.4: Outbound Logistics (tonnes CO2e)</t>
  </si>
  <si>
    <r>
      <t>Scope 3.5: GHG emissions from waste generated in operations (tonnes CO</t>
    </r>
    <r>
      <rPr>
        <vertAlign val="subscript"/>
        <sz val="8"/>
        <rFont val="Energy"/>
        <family val="2"/>
      </rPr>
      <t>2</t>
    </r>
    <r>
      <rPr>
        <sz val="8"/>
        <rFont val="Energy"/>
        <family val="2"/>
      </rPr>
      <t>e)</t>
    </r>
  </si>
  <si>
    <r>
      <t>Scope 3.6: GHG emissions from business travel (tonnes CO</t>
    </r>
    <r>
      <rPr>
        <vertAlign val="subscript"/>
        <sz val="8"/>
        <rFont val="Energy"/>
        <family val="2"/>
      </rPr>
      <t>2</t>
    </r>
    <r>
      <rPr>
        <sz val="8"/>
        <rFont val="Energy"/>
        <family val="2"/>
      </rPr>
      <t>e)</t>
    </r>
  </si>
  <si>
    <r>
      <t>Scope 3.9: GHG emissions from downstream transportation &amp; distribution (tonnes CO</t>
    </r>
    <r>
      <rPr>
        <vertAlign val="subscript"/>
        <sz val="8"/>
        <rFont val="Energy"/>
        <family val="2"/>
      </rPr>
      <t>2</t>
    </r>
    <r>
      <rPr>
        <sz val="8"/>
        <rFont val="Energy"/>
        <family val="2"/>
      </rPr>
      <t>e)</t>
    </r>
  </si>
  <si>
    <r>
      <t>Scope 3.11: GHG emissions from use of sold products (direct only) (tonnes CO</t>
    </r>
    <r>
      <rPr>
        <vertAlign val="subscript"/>
        <sz val="8"/>
        <rFont val="Energy"/>
        <family val="2"/>
      </rPr>
      <t>2</t>
    </r>
    <r>
      <rPr>
        <sz val="8"/>
        <rFont val="Energy"/>
        <family val="2"/>
      </rPr>
      <t>e)</t>
    </r>
  </si>
  <si>
    <r>
      <t>Scope 3.12: GHG emissions from end-of-life treatment of sold products (tonnes CO</t>
    </r>
    <r>
      <rPr>
        <vertAlign val="subscript"/>
        <sz val="8"/>
        <rFont val="Energy"/>
        <family val="2"/>
      </rPr>
      <t>2</t>
    </r>
    <r>
      <rPr>
        <sz val="8"/>
        <rFont val="Energy"/>
        <family val="2"/>
      </rPr>
      <t>e)</t>
    </r>
  </si>
  <si>
    <r>
      <t>Scope 3.13: GHG emissions from downstream leased assets (tonnes CO</t>
    </r>
    <r>
      <rPr>
        <vertAlign val="subscript"/>
        <sz val="8"/>
        <rFont val="Energy"/>
        <family val="2"/>
      </rPr>
      <t>2</t>
    </r>
    <r>
      <rPr>
        <sz val="8"/>
        <rFont val="Energy"/>
        <family val="2"/>
      </rPr>
      <t>e)</t>
    </r>
  </si>
  <si>
    <r>
      <rPr>
        <sz val="8"/>
        <color rgb="FF000000"/>
        <rFont val="Energy"/>
        <family val="2"/>
      </rPr>
      <t>Total Scope 3 emissions (direct consumer use only) (tonnes CO</t>
    </r>
    <r>
      <rPr>
        <vertAlign val="subscript"/>
        <sz val="8"/>
        <color rgb="FF000000"/>
        <rFont val="Energy"/>
        <family val="2"/>
      </rPr>
      <t>2</t>
    </r>
    <r>
      <rPr>
        <sz val="8"/>
        <color rgb="FF000000"/>
        <rFont val="Energy"/>
        <family val="2"/>
      </rPr>
      <t>e)</t>
    </r>
  </si>
  <si>
    <t>7,577,749†</t>
  </si>
  <si>
    <t>Water</t>
  </si>
  <si>
    <t>30% reduction in water use (per tonne of production) by 2025 vs 2015</t>
  </si>
  <si>
    <t>% reduction in water use (per tonne of production) vs 2015</t>
  </si>
  <si>
    <t>5%</t>
  </si>
  <si>
    <r>
      <t>Total water use (withdrawals) in our operations (m</t>
    </r>
    <r>
      <rPr>
        <vertAlign val="superscript"/>
        <sz val="8"/>
        <rFont val="Energy"/>
        <family val="2"/>
      </rPr>
      <t>3</t>
    </r>
    <r>
      <rPr>
        <sz val="8"/>
        <rFont val="Energy"/>
        <family val="2"/>
      </rPr>
      <t>)</t>
    </r>
  </si>
  <si>
    <t>7,445,702†</t>
  </si>
  <si>
    <r>
      <t>Water use per unit of production (m</t>
    </r>
    <r>
      <rPr>
        <vertAlign val="superscript"/>
        <sz val="8"/>
        <rFont val="Energy"/>
        <family val="2"/>
      </rPr>
      <t>3</t>
    </r>
    <r>
      <rPr>
        <sz val="8"/>
        <rFont val="Energy"/>
        <family val="2"/>
      </rPr>
      <t xml:space="preserve"> per tonne production)</t>
    </r>
  </si>
  <si>
    <t>2.52†</t>
  </si>
  <si>
    <r>
      <t>Total water use by source: public supply (municipal) (m</t>
    </r>
    <r>
      <rPr>
        <vertAlign val="superscript"/>
        <sz val="8"/>
        <rFont val="Energy"/>
        <family val="2"/>
      </rPr>
      <t>3</t>
    </r>
    <r>
      <rPr>
        <sz val="8"/>
        <rFont val="Energy"/>
        <family val="2"/>
      </rPr>
      <t>)</t>
    </r>
  </si>
  <si>
    <t>6,112,598</t>
  </si>
  <si>
    <t>Total water use by source: private wells (groundwater) (m³)</t>
  </si>
  <si>
    <t>Total water use by source: surface water (m³)</t>
  </si>
  <si>
    <t>364,031</t>
  </si>
  <si>
    <t>446,301</t>
  </si>
  <si>
    <t>Total water use by source: other (m³)</t>
  </si>
  <si>
    <t>148,763</t>
  </si>
  <si>
    <t>97,430</t>
  </si>
  <si>
    <t>Total water use by source: rainwater harvesting (m³)</t>
  </si>
  <si>
    <t>6,330</t>
  </si>
  <si>
    <t>2,975</t>
  </si>
  <si>
    <t>Total wastewater discharge (m³)</t>
  </si>
  <si>
    <t>4,725,870†</t>
  </si>
  <si>
    <t>Water discharge per unit of production (m³ per tonne production)</t>
  </si>
  <si>
    <t>Wastewater discharged to municipal or third party treatment (treated before discharge) (m³)</t>
  </si>
  <si>
    <t>Wastewater discharged to municipal or third party treatment (untreated before discharge) (m³)</t>
  </si>
  <si>
    <t>316,085</t>
  </si>
  <si>
    <t>Wastewater discharged directly to surface water (treated before discharge) (m³)</t>
  </si>
  <si>
    <t>3,411,571</t>
  </si>
  <si>
    <t>3,004,591</t>
  </si>
  <si>
    <t>Wastewater discharged directly to surface water (untreated before discharge) (m³)</t>
  </si>
  <si>
    <t>137,910</t>
  </si>
  <si>
    <t>106,921</t>
  </si>
  <si>
    <t>Wastewater discharged: Other treated/untreated (m³)</t>
  </si>
  <si>
    <t>40,566</t>
  </si>
  <si>
    <t>Direct chemical oxygen demand (tonnes)</t>
  </si>
  <si>
    <t>2,016</t>
  </si>
  <si>
    <t>1,382†</t>
  </si>
  <si>
    <t>Water positive in water stressed sites by 2030</t>
  </si>
  <si>
    <t>Total no. of water stressed sites</t>
  </si>
  <si>
    <t>Number of water positive sites in water stressed areas</t>
  </si>
  <si>
    <t>3†</t>
  </si>
  <si>
    <t>50% reduction in absolute product water footprint by 2040 vs 2015</t>
  </si>
  <si>
    <t>% reduction in absolute product water footprint vs 2015</t>
  </si>
  <si>
    <t>-17.3%</t>
  </si>
  <si>
    <t>-15.34%</t>
  </si>
  <si>
    <r>
      <t>-12.93%†</t>
    </r>
    <r>
      <rPr>
        <b/>
        <vertAlign val="superscript"/>
        <sz val="8"/>
        <rFont val="Energy"/>
        <family val="2"/>
      </rPr>
      <t>1</t>
    </r>
  </si>
  <si>
    <r>
      <t>Total water footprint (direct consumer use) (m</t>
    </r>
    <r>
      <rPr>
        <vertAlign val="superscript"/>
        <sz val="8"/>
        <rFont val="Energy"/>
        <family val="2"/>
      </rPr>
      <t>3</t>
    </r>
    <r>
      <rPr>
        <sz val="8"/>
        <rFont val="Energy"/>
        <family val="2"/>
      </rPr>
      <t>)</t>
    </r>
  </si>
  <si>
    <t>1,547,059,389†</t>
  </si>
  <si>
    <r>
      <t>Total Water Footprint (indirect consumer use) (m</t>
    </r>
    <r>
      <rPr>
        <vertAlign val="superscript"/>
        <sz val="8"/>
        <rFont val="Energy"/>
        <family val="2"/>
      </rPr>
      <t>3</t>
    </r>
    <r>
      <rPr>
        <sz val="8"/>
        <rFont val="Energy"/>
        <family val="2"/>
      </rPr>
      <t>)</t>
    </r>
  </si>
  <si>
    <r>
      <t>Product water use: Raw materials (m</t>
    </r>
    <r>
      <rPr>
        <vertAlign val="superscript"/>
        <sz val="8"/>
        <rFont val="Energy"/>
        <family val="2"/>
      </rPr>
      <t>3</t>
    </r>
    <r>
      <rPr>
        <sz val="8"/>
        <rFont val="Energy"/>
        <family val="2"/>
      </rPr>
      <t>)</t>
    </r>
  </si>
  <si>
    <r>
      <t>Product water use: Packaging (m</t>
    </r>
    <r>
      <rPr>
        <vertAlign val="superscript"/>
        <sz val="8"/>
        <rFont val="Energy"/>
        <family val="2"/>
      </rPr>
      <t>3</t>
    </r>
    <r>
      <rPr>
        <sz val="8"/>
        <rFont val="Energy"/>
        <family val="2"/>
      </rPr>
      <t>)</t>
    </r>
  </si>
  <si>
    <r>
      <t>Product water use: Manufacturing (m</t>
    </r>
    <r>
      <rPr>
        <vertAlign val="superscript"/>
        <sz val="8"/>
        <rFont val="Energy"/>
        <family val="2"/>
      </rPr>
      <t>3</t>
    </r>
    <r>
      <rPr>
        <sz val="8"/>
        <rFont val="Energy"/>
        <family val="2"/>
      </rPr>
      <t>)</t>
    </r>
  </si>
  <si>
    <r>
      <t>Product water use: Logistics &amp; retail (m</t>
    </r>
    <r>
      <rPr>
        <vertAlign val="superscript"/>
        <sz val="8"/>
        <rFont val="Energy"/>
        <family val="2"/>
      </rPr>
      <t>3</t>
    </r>
    <r>
      <rPr>
        <sz val="8"/>
        <rFont val="Energy"/>
        <family val="2"/>
      </rPr>
      <t>)</t>
    </r>
  </si>
  <si>
    <r>
      <t>Product water use: Direct Consumer use (m</t>
    </r>
    <r>
      <rPr>
        <vertAlign val="superscript"/>
        <sz val="8"/>
        <rFont val="Energy"/>
        <family val="2"/>
      </rPr>
      <t>3</t>
    </r>
    <r>
      <rPr>
        <sz val="8"/>
        <rFont val="Energy"/>
        <family val="2"/>
      </rPr>
      <t>)</t>
    </r>
  </si>
  <si>
    <r>
      <t>Product water use: Indirect Consumer use (m</t>
    </r>
    <r>
      <rPr>
        <vertAlign val="superscript"/>
        <sz val="8"/>
        <rFont val="Energy"/>
        <family val="2"/>
      </rPr>
      <t>3</t>
    </r>
    <r>
      <rPr>
        <sz val="8"/>
        <rFont val="Energy"/>
        <family val="2"/>
      </rPr>
      <t>)</t>
    </r>
  </si>
  <si>
    <r>
      <t>Product water use: End of life (m</t>
    </r>
    <r>
      <rPr>
        <vertAlign val="superscript"/>
        <sz val="8"/>
        <rFont val="Energy"/>
        <family val="2"/>
      </rPr>
      <t>3</t>
    </r>
    <r>
      <rPr>
        <sz val="8"/>
        <rFont val="Energy"/>
        <family val="2"/>
      </rPr>
      <t>)</t>
    </r>
  </si>
  <si>
    <t>Waste</t>
  </si>
  <si>
    <t>100% factories send zero waste to landfill</t>
  </si>
  <si>
    <t>Zero waste to landfill (% at factories)</t>
  </si>
  <si>
    <t>25% reduction in waste from manufacturing (per tonne of production) by 2025 vs 2015</t>
  </si>
  <si>
    <t>% reduction in waste from manufacturing (per tonne of production) vs 2015</t>
  </si>
  <si>
    <t>Total waste from manufacturing and warehouse facilities (metric tonnes)</t>
  </si>
  <si>
    <t>Total non-hazardous waste (tonnes)</t>
  </si>
  <si>
    <t>Total hazardous waste (tonnes)</t>
  </si>
  <si>
    <t>Waste per tonne of production</t>
  </si>
  <si>
    <t>26.0</t>
  </si>
  <si>
    <t>Hazardous waste per tonne of production (kg/tonne)</t>
  </si>
  <si>
    <t>5.7</t>
  </si>
  <si>
    <t>Total waste sent to landfill (metric tonnes)</t>
  </si>
  <si>
    <t>5,394</t>
  </si>
  <si>
    <t>1,384</t>
  </si>
  <si>
    <t>Total waste reused/recycled (metric tonnes)</t>
  </si>
  <si>
    <t>Percentage of waste reused/recycled (metric tonnes)</t>
  </si>
  <si>
    <t>66%</t>
  </si>
  <si>
    <t>65%</t>
  </si>
  <si>
    <t>Plastics and packaging</t>
  </si>
  <si>
    <t>2020 Baseline</t>
  </si>
  <si>
    <t>25% recycled content in our plastic packaging by 2025</t>
  </si>
  <si>
    <t>% recycled content in plastic packaging</t>
  </si>
  <si>
    <t>100% of packaging recyclable or reusable by 2025</t>
  </si>
  <si>
    <t>% of packaging recyclable or reusable</t>
  </si>
  <si>
    <t>50% reduction in amount of virgin plastic packaging by 2030 vs 2020</t>
  </si>
  <si>
    <t>% reduction in amount of virgin plastic packaging vs 2020</t>
  </si>
  <si>
    <t>Total weight of plastic packaging (metric tonnes)</t>
  </si>
  <si>
    <t>Total weight of metal (tinplate and aluminium) packaging (metric tonnes)</t>
  </si>
  <si>
    <t>Percentage recycled content in metal packaging</t>
  </si>
  <si>
    <t>Total weight of glass packaging (metric tonnes)</t>
  </si>
  <si>
    <t>Percentage recycled content in glass packaging</t>
  </si>
  <si>
    <t>Total weight of paper&amp;board packaging (metric tonnes)</t>
  </si>
  <si>
    <t>Percentage recycled</t>
  </si>
  <si>
    <t>Percentage mix</t>
  </si>
  <si>
    <t>Percentage certified virgin</t>
  </si>
  <si>
    <t xml:space="preserve">Chemical footprint reduction </t>
  </si>
  <si>
    <t>65% reduction in chemical footprint by 2030 versus 2020</t>
  </si>
  <si>
    <t>% reduction in chemical footprint vs 2020</t>
  </si>
  <si>
    <t>36%†</t>
  </si>
  <si>
    <t>Natural raw materials</t>
  </si>
  <si>
    <t>Palm oil</t>
  </si>
  <si>
    <t>Palm oil volumes (sourced directly)</t>
  </si>
  <si>
    <t>Total volume (sourced directly) (MT)</t>
  </si>
  <si>
    <t>Soap noodles (MT)</t>
  </si>
  <si>
    <t>Fats blends (MT)</t>
  </si>
  <si>
    <t>Palm derived surfactants (MT)</t>
  </si>
  <si>
    <t xml:space="preserve">Target </t>
  </si>
  <si>
    <t>Deliver commitment to NDPE by 2025 for fats blends, and by 2030 for derivatives</t>
  </si>
  <si>
    <t>Deforestation Conversion Free scores (DCF)</t>
  </si>
  <si>
    <t>(Soap noodles / fats blends / surfactants)</t>
  </si>
  <si>
    <t>Fats blends</t>
  </si>
  <si>
    <t>Soap noodles</t>
  </si>
  <si>
    <t>Palm derived surfactants</t>
  </si>
  <si>
    <t>Traceability scores (% traceable by volume)</t>
  </si>
  <si>
    <t xml:space="preserve">Soap noodles </t>
  </si>
  <si>
    <t xml:space="preserve">To mill </t>
  </si>
  <si>
    <t>To plantation</t>
  </si>
  <si>
    <t xml:space="preserve">Fats blends </t>
  </si>
  <si>
    <t xml:space="preserve">Palm derived surfactants </t>
  </si>
  <si>
    <t>100% palm oil in support of RSPO programme by 2026</t>
  </si>
  <si>
    <t>Total RSPO coverage</t>
  </si>
  <si>
    <t xml:space="preserve">Fats blends, segregated </t>
  </si>
  <si>
    <t>Fats blends, mass balance</t>
  </si>
  <si>
    <t>Fats blends, book and claim credits</t>
  </si>
  <si>
    <t>Soap noodles, book and claim credits</t>
  </si>
  <si>
    <t>Palm derived surfactants, book and claim credits</t>
  </si>
  <si>
    <t>Soap Noodles, Mass Balance (MB)</t>
  </si>
  <si>
    <t>Palm Derived Surfactants, Mass Balance (MB)</t>
  </si>
  <si>
    <t>Palm Derived Surfactants, Small Holder Credits (SHC)</t>
  </si>
  <si>
    <t>Paper and board</t>
  </si>
  <si>
    <t>Total volume of all paper and board packaging (Reckitt Manufactured and Co-Packed Products) (metric tonnes)</t>
  </si>
  <si>
    <t>Target</t>
  </si>
  <si>
    <t>100% of paper and board to either be from recycled sources or to be FSC, PEFC or SFI certified by 2025, for both direct suppliers and co-packers</t>
  </si>
  <si>
    <t>% from recycled or certified sources</t>
  </si>
  <si>
    <t>Soy</t>
  </si>
  <si>
    <t>Deforestation Conversion Free (DCF)</t>
  </si>
  <si>
    <t>% sourced from US (no DCF verification is currently available)</t>
  </si>
  <si>
    <t>% sourced from Europe/China/US (Low risk origin)</t>
  </si>
  <si>
    <t>% from other at risk origins (not certified or monitored)</t>
  </si>
  <si>
    <t>28%*</t>
  </si>
  <si>
    <t>0.71%</t>
  </si>
  <si>
    <t xml:space="preserve">% of suppliers who have been engaged of the Forest Positive Approach </t>
  </si>
  <si>
    <t>Latex</t>
  </si>
  <si>
    <t>100% latex volume for Durex is FRA accredited</t>
  </si>
  <si>
    <t>Natural raw materials (DATA SPECIFIC TO CONSUMER GOODS FORUM)</t>
  </si>
  <si>
    <t> </t>
  </si>
  <si>
    <t xml:space="preserve">% of Suppliers that improve DCF score yoy and/or are on or above group average: Target 65% in 2023, 80% by 2025, 100% by 2030 (fats blends and soap noodles) </t>
  </si>
  <si>
    <t> -</t>
  </si>
  <si>
    <t>% Suppliers engaged to deliver Forest Positive approach (by volume)</t>
  </si>
  <si>
    <t>Direct suppliers:</t>
  </si>
  <si>
    <t>Grievance Management</t>
  </si>
  <si>
    <t xml:space="preserve">% of grievances progressed since previous year </t>
  </si>
  <si>
    <t>Total % palm by volume linked to deforestation (soap noodles &amp; fats blends)</t>
  </si>
  <si>
    <t>Paper and board*</t>
  </si>
  <si>
    <t xml:space="preserve">Deforestation Conversion Free (DCF) </t>
  </si>
  <si>
    <t>% DCF broken down by verification type (weighted by volume)</t>
  </si>
  <si>
    <t xml:space="preserve">     Recycled</t>
  </si>
  <si>
    <t xml:space="preserve">     FSC</t>
  </si>
  <si>
    <t xml:space="preserve">% working towards DCF (weighted by volume) </t>
  </si>
  <si>
    <t xml:space="preserve">     PEFC</t>
  </si>
  <si>
    <t xml:space="preserve">     SFI</t>
  </si>
  <si>
    <t>% Not DCF</t>
  </si>
  <si>
    <t xml:space="preserve">     Uncertfied </t>
  </si>
  <si>
    <t>100% of paper and board to either be from recycled sources or to be FSC, PEFC or SFI certified by 2025 (direct suppliers and co-packers)</t>
  </si>
  <si>
    <t xml:space="preserve">% Recycled </t>
  </si>
  <si>
    <t xml:space="preserve">% Certified mixed sources (recycled and virign material) </t>
  </si>
  <si>
    <t>% Certified virgin sources;</t>
  </si>
  <si>
    <t xml:space="preserve">% Uncertified virgin </t>
  </si>
  <si>
    <t>% Suppliers engaged to deliver Forest Positive approach by volume</t>
  </si>
  <si>
    <t>NOTES</t>
  </si>
  <si>
    <t>Rounding may not add up to 100%</t>
  </si>
  <si>
    <t>Previous years' data may have been updated to reflect methodology updates/data corrections</t>
  </si>
  <si>
    <r>
      <rPr>
        <vertAlign val="superscript"/>
        <sz val="8"/>
        <rFont val="Energy"/>
        <family val="2"/>
      </rPr>
      <t>1</t>
    </r>
    <r>
      <rPr>
        <sz val="8"/>
        <rFont val="Energy"/>
        <family val="2"/>
      </rPr>
      <t xml:space="preserve"> Reduction % target is negative number because figure has increased compared to 2015</t>
    </r>
  </si>
  <si>
    <t>† Data assured by ERM CVS as part of their limited assurance scope. 
ERM CVS provides independent limited assurance over selected sustainability disclosures. The assurance report, along with the principles and methodologies we use in our reporting, can be found online at reckitt.com/reporting-hub</t>
  </si>
  <si>
    <t>Soy Suppliers</t>
  </si>
  <si>
    <t>AAK</t>
  </si>
  <si>
    <t>ARCHER DANIELS MIDLAND COMPANY DBA</t>
  </si>
  <si>
    <t>Barentz North America, LLC</t>
  </si>
  <si>
    <t>BUNGE</t>
  </si>
  <si>
    <t>CARGILL PALM PRODUCTS SDN. BHD.</t>
  </si>
  <si>
    <t>OLEOFINOS</t>
  </si>
  <si>
    <t>SOLAE EUROPE.S.A</t>
  </si>
  <si>
    <t>STRATAS FOODS, LLC</t>
  </si>
  <si>
    <t xml:space="preserve">Wilmar PGEO </t>
  </si>
  <si>
    <t>Palm Oil Suppliers</t>
  </si>
  <si>
    <t>Type</t>
  </si>
  <si>
    <t>Adani Wilmar</t>
  </si>
  <si>
    <t>Soap Noodles</t>
  </si>
  <si>
    <t>Apical</t>
  </si>
  <si>
    <t>Fountain</t>
  </si>
  <si>
    <t>IOI</t>
  </si>
  <si>
    <t>KLK</t>
  </si>
  <si>
    <t>Modulus</t>
  </si>
  <si>
    <t>Musim Mas</t>
  </si>
  <si>
    <t>Nimir</t>
  </si>
  <si>
    <t>Pwani</t>
  </si>
  <si>
    <t>Raj</t>
  </si>
  <si>
    <t>Royal Cosmetic</t>
  </si>
  <si>
    <t>Real&amp;
Natural</t>
  </si>
  <si>
    <t>Sre Ganesh</t>
  </si>
  <si>
    <t>Wilmar (Gresik)</t>
  </si>
  <si>
    <t xml:space="preserve">Wilmar China </t>
  </si>
  <si>
    <t>Fat Blends</t>
  </si>
  <si>
    <t xml:space="preserve">Bunge </t>
  </si>
  <si>
    <t>Cargill</t>
  </si>
  <si>
    <t>Oleofions</t>
  </si>
  <si>
    <t>Wilmar PGEO</t>
  </si>
  <si>
    <t>Palm Derived Surfactants</t>
  </si>
  <si>
    <t>AARTI</t>
  </si>
  <si>
    <t>ADANI WILMAR LIMITED</t>
  </si>
  <si>
    <t>AR ENTERPRISES</t>
  </si>
  <si>
    <t>Arxada</t>
  </si>
  <si>
    <t>AUCHTEL</t>
  </si>
  <si>
    <t>Azelis</t>
  </si>
  <si>
    <t>BASF</t>
  </si>
  <si>
    <t>Bio Khim</t>
  </si>
  <si>
    <t>BRENNTAG</t>
  </si>
  <si>
    <t>Catexel</t>
  </si>
  <si>
    <t>CLARIANT</t>
  </si>
  <si>
    <t>Creamer Oleo</t>
  </si>
  <si>
    <t>CREMER</t>
  </si>
  <si>
    <t>CRODA</t>
  </si>
  <si>
    <t>DAOMING</t>
  </si>
  <si>
    <t>DKSH</t>
  </si>
  <si>
    <t>ECOGREEN</t>
  </si>
  <si>
    <t>Emery</t>
  </si>
  <si>
    <t>EOC</t>
  </si>
  <si>
    <t>ESTEEM INDUSTRIES</t>
  </si>
  <si>
    <t>EVONIK</t>
  </si>
  <si>
    <t>GALAXY SURFACTANTS</t>
  </si>
  <si>
    <t>GGC</t>
  </si>
  <si>
    <t>GODREJ</t>
  </si>
  <si>
    <t>HSH Chemie</t>
  </si>
  <si>
    <t>Hunan Lichen Owei Industrial CO.,LT</t>
  </si>
  <si>
    <t>ICOF</t>
  </si>
  <si>
    <t xml:space="preserve">ICOF </t>
  </si>
  <si>
    <t>IMCD</t>
  </si>
  <si>
    <t>INCHEMICA</t>
  </si>
  <si>
    <t>INDIOQUMICA</t>
  </si>
  <si>
    <t>INDORAMA</t>
  </si>
  <si>
    <t>INNOSPEC</t>
  </si>
  <si>
    <t>KAO</t>
  </si>
  <si>
    <t>KAWAKEN</t>
  </si>
  <si>
    <t>KENSING</t>
  </si>
  <si>
    <t>KLK - Kolb</t>
  </si>
  <si>
    <t>LG Household &amp; Health Care Ltd-USD-343</t>
  </si>
  <si>
    <t>MATERIAS QUIMICAS DE MEXICO SA DE CV</t>
  </si>
  <si>
    <t>MERANOL</t>
  </si>
  <si>
    <t>NEO KEMIKAL</t>
  </si>
  <si>
    <t>NIKITA</t>
  </si>
  <si>
    <t>NORCHEM</t>
  </si>
  <si>
    <t>Nouryon</t>
  </si>
  <si>
    <t>NPAO</t>
  </si>
  <si>
    <t>Oleo</t>
  </si>
  <si>
    <t>Oleon NV</t>
  </si>
  <si>
    <t>P &amp; W ESSENTIAL</t>
  </si>
  <si>
    <t>Parent company of the manufacturing plant
Mandatory information</t>
  </si>
  <si>
    <t>PCC EXOL</t>
  </si>
  <si>
    <t>PILOT</t>
  </si>
  <si>
    <t>PROTECNICA</t>
  </si>
  <si>
    <t>PT. INDOKEMIKA JAYATAMA-USD-323</t>
  </si>
  <si>
    <t>QUIMICA ANASTACIO ARGENTINA S.</t>
  </si>
  <si>
    <t>QUIMICOS DEL CAUCA</t>
  </si>
  <si>
    <t>RAJ INDUSTRIES</t>
  </si>
  <si>
    <t>RESUN</t>
  </si>
  <si>
    <t>Rocsa Colombia</t>
  </si>
  <si>
    <t>S &amp; D Associates</t>
  </si>
  <si>
    <t>Sai Fertilizers &amp; Phosphates Pvt</t>
  </si>
  <si>
    <t>SASOL</t>
  </si>
  <si>
    <t>Selling manufacturer - Parent company</t>
  </si>
  <si>
    <t>Selona International</t>
  </si>
  <si>
    <t>SFC, Co, Ltd-USD-323</t>
  </si>
  <si>
    <t>Shanghai Nguyen Industrial</t>
  </si>
  <si>
    <t>Shanghai Qinglai Science and Techno</t>
  </si>
  <si>
    <t>SHANGHAI YAOLAN BIOTECHNOLOGY CO.,L</t>
  </si>
  <si>
    <t>STARCHEM</t>
  </si>
  <si>
    <t>STEPAN</t>
  </si>
  <si>
    <t>Surfachem</t>
  </si>
  <si>
    <t>Syensqo</t>
  </si>
  <si>
    <t>SYRSA QUIMICOS DE MEXICO</t>
  </si>
  <si>
    <t>Taiko Palm Oleo</t>
  </si>
  <si>
    <t>TENSACHEM</t>
  </si>
  <si>
    <t>THOR</t>
  </si>
  <si>
    <t>Tianci New and High Teck Materia</t>
  </si>
  <si>
    <t>Tinci</t>
  </si>
  <si>
    <t>UNIMERS ARGENTINA SA</t>
  </si>
  <si>
    <t>UNITED PESTICHEM</t>
  </si>
  <si>
    <t>Vantage</t>
  </si>
  <si>
    <t>Verdant</t>
  </si>
  <si>
    <t>Verdant Specialty Solutions-USD-341</t>
  </si>
  <si>
    <t>VINTERKEM TREYDING LLC-RUB-075</t>
  </si>
  <si>
    <t>VVF Group</t>
  </si>
  <si>
    <t>WIKA</t>
  </si>
  <si>
    <t>WILMAR</t>
  </si>
  <si>
    <t>ZANYU</t>
  </si>
  <si>
    <t>Zschimmer &amp; Schwarz</t>
  </si>
  <si>
    <t>Paper/Board Suppliers</t>
  </si>
  <si>
    <t xml:space="preserve">
CP PRINTING (HEYUAN)LIMITED</t>
  </si>
  <si>
    <t>A.K INDUSTRIES</t>
  </si>
  <si>
    <t>ADAMI SA MADEIRAS</t>
  </si>
  <si>
    <t>ADAMS</t>
  </si>
  <si>
    <t>AGGARWAL CORRUKRAFTS</t>
  </si>
  <si>
    <t>ALIYANCE UPACK</t>
  </si>
  <si>
    <t>ALPHA PAC</t>
  </si>
  <si>
    <t>ALPINE CONTAINERS</t>
  </si>
  <si>
    <t>AMR Hewitts</t>
  </si>
  <si>
    <t>ANTALIS LTD</t>
  </si>
  <si>
    <t>Аrkhbum</t>
  </si>
  <si>
    <t>APP Sinar Mas</t>
  </si>
  <si>
    <t>ASA CONTAINER</t>
  </si>
  <si>
    <t>ASA CONTAINERS CO.,LTD</t>
  </si>
  <si>
    <t>Associated Pack</t>
  </si>
  <si>
    <t>AUGUST FALLER</t>
  </si>
  <si>
    <t>AUTAJON</t>
  </si>
  <si>
    <t>Autoediciones del Potosí</t>
  </si>
  <si>
    <t>AZADPACK</t>
  </si>
  <si>
    <t>b&amp;b triplewal containers</t>
  </si>
  <si>
    <t>Bahrain Pack</t>
  </si>
  <si>
    <t>BELLEY</t>
  </si>
  <si>
    <t>BEST CARTON LTD</t>
  </si>
  <si>
    <t>Blue Box</t>
  </si>
  <si>
    <t>BORKAR</t>
  </si>
  <si>
    <t>BORKAR PACKAGING</t>
  </si>
  <si>
    <t>BOTTA</t>
  </si>
  <si>
    <t>BoxBoyz</t>
  </si>
  <si>
    <t>Boxlee Pty Ltd-ZAR-767</t>
  </si>
  <si>
    <t>BP MPAK</t>
  </si>
  <si>
    <t>BULLEH SHAH</t>
  </si>
  <si>
    <t>CAL PAK</t>
  </si>
  <si>
    <t>CARTOGRAF</t>
  </si>
  <si>
    <t>Cartonajes La Plana</t>
  </si>
  <si>
    <t>CARTONAJES PETIT</t>
  </si>
  <si>
    <t>CARTONERA NACIONAL</t>
  </si>
  <si>
    <t>CARTOTECNICA LPE</t>
  </si>
  <si>
    <t xml:space="preserve">CASTLE COLOUR PACKAGING </t>
  </si>
  <si>
    <t>CEM OFSET MATBAACILIK</t>
  </si>
  <si>
    <t>CENTURY PAPER &amp; BOARD</t>
  </si>
  <si>
    <t>CHENNAI MICRO PRINTS</t>
  </si>
  <si>
    <t>Chittagong Mahanagar</t>
  </si>
  <si>
    <t>Chittagong Packages Ltd</t>
  </si>
  <si>
    <t>COLOR OPTICS</t>
  </si>
  <si>
    <t>COMANCAR DE MEXICO SA DE CV</t>
  </si>
  <si>
    <t>CONTROLADORA MAHZUZ</t>
  </si>
  <si>
    <t>CORRUGADORA CENTRO</t>
  </si>
  <si>
    <t>Cromoimpre - Artes Gráficas, Lda.</t>
  </si>
  <si>
    <t>CROWN PACKAGING</t>
  </si>
  <si>
    <t>DAEHUNG</t>
  </si>
  <si>
    <t>DAYAMER</t>
  </si>
  <si>
    <t>Db Print Polska</t>
  </si>
  <si>
    <t>DODHIA LIMITED KENYA</t>
  </si>
  <si>
    <t>DONGGUAN LONGTENG INDUSTRIAL CO., LTD</t>
  </si>
  <si>
    <t>DONGGUAN WAIBO PAPER PRODUCTS CO., LTD ，</t>
  </si>
  <si>
    <t>DS SMITH</t>
  </si>
  <si>
    <t>DUKSU</t>
  </si>
  <si>
    <t>Dunapack</t>
  </si>
  <si>
    <t>DURAN DOGAN</t>
  </si>
  <si>
    <t>DURAN DOGAN BASIM AMBALAJ</t>
  </si>
  <si>
    <t>Econopak Industries</t>
  </si>
  <si>
    <t>EDELMANN</t>
  </si>
  <si>
    <t>EDELMANN PACKAGING MEXICO S.A. DE C</t>
  </si>
  <si>
    <t>EGP d.o.o. - SLO</t>
  </si>
  <si>
    <t>Emek Ofset</t>
  </si>
  <si>
    <t xml:space="preserve">EMPAQUES DE PAPEL AMERICA </t>
  </si>
  <si>
    <t>ENVASES PETIT</t>
  </si>
  <si>
    <t>EPG</t>
  </si>
  <si>
    <t>ESTUCHES GRÁFICOS</t>
  </si>
  <si>
    <t>EURO CORRUGATED</t>
  </si>
  <si>
    <t>Ex Pack</t>
  </si>
  <si>
    <t>EXPRESS PACK</t>
  </si>
  <si>
    <t>FABRICA DE PAPEL (PENHA)</t>
  </si>
  <si>
    <t>FABRICA DE PAPEL E PAPELAO NOSSA</t>
  </si>
  <si>
    <t>Fidelity Paper</t>
  </si>
  <si>
    <t>Fidem - MK</t>
  </si>
  <si>
    <t>FOSHAN SHJENGJIAN CO.,LTD.</t>
  </si>
  <si>
    <t>FREE BOX</t>
  </si>
  <si>
    <t>Galeria Pacifica</t>
  </si>
  <si>
    <t>Georgia Pacific</t>
  </si>
  <si>
    <t>GHELFI ONDULATI SPA</t>
  </si>
  <si>
    <t>GOLDEN CORRUGATED BOX</t>
  </si>
  <si>
    <t>GONÇALVES SA INDUSTRIA GRAFICA &amp; LITOCROMART</t>
  </si>
  <si>
    <t>GRÁFICA E EDITORA</t>
  </si>
  <si>
    <t>GRAFICA LITOCROMART LTDA</t>
  </si>
  <si>
    <t>GRAFICOS SANGAR</t>
  </si>
  <si>
    <t>GRAPHIC PACKAGING</t>
  </si>
  <si>
    <t>GRAPHICS PRINT &amp; PACK LTD. (CHT_89018244_LC)</t>
  </si>
  <si>
    <t>GREENWOODS LTD</t>
  </si>
  <si>
    <t>GUIDE OFFSET PRINTERS</t>
  </si>
  <si>
    <t>HAMMER</t>
  </si>
  <si>
    <t>HARTA PACKAGING</t>
  </si>
  <si>
    <t>HARTA PACKAGING INDUSTRIES (SELANGOR) SDN. BHD.</t>
  </si>
  <si>
    <t>HAYAN PRINTS</t>
  </si>
  <si>
    <t>HBD</t>
  </si>
  <si>
    <t>HENGXING</t>
  </si>
  <si>
    <t>Hexing Packaging</t>
  </si>
  <si>
    <t>HEYUAN JISHENGDA PACKAGING PRODUCTS CO.,LTD.</t>
  </si>
  <si>
    <t>HIANG SENG FIBRE CONTAINER CO.,LTD.</t>
  </si>
  <si>
    <t>HISPANO EMBALAJE</t>
  </si>
  <si>
    <t>Hood Container</t>
  </si>
  <si>
    <t>HORIZON PACK</t>
  </si>
  <si>
    <t>HORIZON PACKS PRIVATE LIMITED</t>
  </si>
  <si>
    <t>Hughes Containers</t>
  </si>
  <si>
    <t>HUIJIN PACKAGING TECHNOLOGY</t>
  </si>
  <si>
    <t>HUIYUAN PRINTING AND PACKAGING TECHNOLOGY (TIANJIN) CO., LTD</t>
  </si>
  <si>
    <t>Ibratec</t>
  </si>
  <si>
    <t>ICOM / KARTOPLASTIC</t>
  </si>
  <si>
    <t xml:space="preserve">IEM PAPEIS E EMB LTDA </t>
  </si>
  <si>
    <t>IMPRESORA DE PRODUCTOS ESPECIALES</t>
  </si>
  <si>
    <t>IMPRESOS LITOPOLIS</t>
  </si>
  <si>
    <t>IMPRESOS Y CARTONAJES</t>
  </si>
  <si>
    <t>IND E COM GRAF CONSELHEIRO LTDA</t>
  </si>
  <si>
    <t>Industrias alfa y omega s.a</t>
  </si>
  <si>
    <t>INFINYA LTD</t>
  </si>
  <si>
    <t>International Label</t>
  </si>
  <si>
    <t>INTERNATIONAL PAPER</t>
  </si>
  <si>
    <t>INTERSTATE CONTAINER</t>
  </si>
  <si>
    <t>IP</t>
  </si>
  <si>
    <t>IWAKURA SHIGYOU</t>
  </si>
  <si>
    <t>IZAK</t>
  </si>
  <si>
    <t>JAYANTI PAPER MART, KOLKATA</t>
  </si>
  <si>
    <t>JEN YAW</t>
  </si>
  <si>
    <t>JIAXING ZHONGZHENG PACKAGING CO.,LTD</t>
  </si>
  <si>
    <t>JIN YI</t>
  </si>
  <si>
    <t>KAMALA BOARD BOX</t>
  </si>
  <si>
    <t>Kashpia Printing and Packaging</t>
  </si>
  <si>
    <t>KEP</t>
  </si>
  <si>
    <t>KIMPAI</t>
  </si>
  <si>
    <t>Kimpai Group</t>
  </si>
  <si>
    <t>KLABIN</t>
  </si>
  <si>
    <t>KONAN</t>
  </si>
  <si>
    <t>L N Paper Converters</t>
  </si>
  <si>
    <t>LADEGAST</t>
  </si>
  <si>
    <t>Le Francq</t>
  </si>
  <si>
    <t>Leigh-Mardon</t>
  </si>
  <si>
    <t>LIC PACKAGING SPA.</t>
  </si>
  <si>
    <t>LITHOPRINTS</t>
  </si>
  <si>
    <t>LITO CORRUGADOS</t>
  </si>
  <si>
    <t>LITOPOLIS</t>
  </si>
  <si>
    <t>LN PAPERS</t>
  </si>
  <si>
    <t>Mahir printing &amp; Packaging</t>
  </si>
  <si>
    <t>MAIN ST GROUP</t>
  </si>
  <si>
    <t>MAIN STREET GROUP</t>
  </si>
  <si>
    <t>Malinta</t>
  </si>
  <si>
    <t>Manama Pack</t>
  </si>
  <si>
    <t>MASTERPACK</t>
  </si>
  <si>
    <t>Material World</t>
  </si>
  <si>
    <t>Medad</t>
  </si>
  <si>
    <t>MEDICA</t>
  </si>
  <si>
    <t>MEDIPRINT</t>
  </si>
  <si>
    <t>MEERUT PACKAGING</t>
  </si>
  <si>
    <t>Meerut Packaging Industries</t>
  </si>
  <si>
    <t>Meghdoot Packaging</t>
  </si>
  <si>
    <t>MEGVEL CARTONS</t>
  </si>
  <si>
    <t>Menasha Corporation</t>
  </si>
  <si>
    <t>MINGYING</t>
  </si>
  <si>
    <t>Miracle Print Pack Private Lim</t>
  </si>
  <si>
    <t>MMPackaging</t>
  </si>
  <si>
    <t>MOD PAC</t>
  </si>
  <si>
    <t>Mondi</t>
  </si>
  <si>
    <t>Multiple suppliers</t>
  </si>
  <si>
    <t>N.K GOSSAIN PRINTING PRESS</t>
  </si>
  <si>
    <t>N/A</t>
  </si>
  <si>
    <t>NAKAI SANGYO</t>
  </si>
  <si>
    <t>NAVEEN GRAPHICS</t>
  </si>
  <si>
    <t xml:space="preserve">NESTLER </t>
  </si>
  <si>
    <t>NEUPACK</t>
  </si>
  <si>
    <t>NILPEL</t>
  </si>
  <si>
    <t>NILPEL INDUSTRIA COMERCIO PAPE</t>
  </si>
  <si>
    <t>Ningbo</t>
  </si>
  <si>
    <t>NIPPO</t>
  </si>
  <si>
    <t>NOBLE PRINTING PRESS</t>
  </si>
  <si>
    <t>Noble Printing Press Private Limited</t>
  </si>
  <si>
    <t>NovaPakages</t>
  </si>
  <si>
    <t>NRG PRINTING</t>
  </si>
  <si>
    <t>OFFSET IMPRENTA</t>
  </si>
  <si>
    <t>OLYMPAK (Minor Industries)</t>
  </si>
  <si>
    <t>OPAL FIBRE PACKAGING</t>
  </si>
  <si>
    <t>OPAL KIWI PACKAGING</t>
  </si>
  <si>
    <t>ORIENT KAGAZ CONVERTERS PVT LTD</t>
  </si>
  <si>
    <t>PACK DRUK</t>
  </si>
  <si>
    <t>PACKDRUK</t>
  </si>
  <si>
    <t>PACKWELL</t>
  </si>
  <si>
    <t>Packwell Lanka</t>
  </si>
  <si>
    <t>PAKWORLD</t>
  </si>
  <si>
    <t>PALLADIO GROUP S.P.A.</t>
  </si>
  <si>
    <t>PANHUIJSEN VERPAKKINGEN B.V.</t>
  </si>
  <si>
    <t>PAPELERA GUIPUZCOANA DE ZICUÑAGA / IBERPAPEL</t>
  </si>
  <si>
    <t>PAPERCON</t>
  </si>
  <si>
    <t>PARKSONS</t>
  </si>
  <si>
    <t>PARKSONS PACKAGING</t>
  </si>
  <si>
    <t>PATEL PACKAGING</t>
  </si>
  <si>
    <t>PCA</t>
  </si>
  <si>
    <t>Pečatnica Bato - MK</t>
  </si>
  <si>
    <t>PERRIGO COMPANY</t>
  </si>
  <si>
    <t>PRATT INDUSTRIES</t>
  </si>
  <si>
    <t>PRESIDENT CONTAINER GROUP</t>
  </si>
  <si>
    <t>Pride Pak Packaging</t>
  </si>
  <si>
    <t>Printwell</t>
  </si>
  <si>
    <t>PROCARTÓN</t>
  </si>
  <si>
    <t>PT SATYAMITRA KEMAS LESTARI-ID</t>
  </si>
  <si>
    <t>PT. Cahaya Prima Sentosa</t>
  </si>
  <si>
    <t>PT. Cakrawala</t>
  </si>
  <si>
    <t>Pura Group</t>
  </si>
  <si>
    <t>QINGDAO DONGCAI</t>
  </si>
  <si>
    <t xml:space="preserve">Qingdao Haience Packing </t>
  </si>
  <si>
    <t>Qingdao Xianjunlong Printing</t>
  </si>
  <si>
    <t>QUAN CHENG</t>
  </si>
  <si>
    <t>quantum</t>
  </si>
  <si>
    <t>QUEENEX CORRUGATED CARTON</t>
  </si>
  <si>
    <t>RAPIPACK</t>
  </si>
  <si>
    <t>RENGO</t>
  </si>
  <si>
    <t>RENOGROUP</t>
  </si>
  <si>
    <t>RIGHT CORRUGATED</t>
  </si>
  <si>
    <t xml:space="preserve">RIO BRAVO INSUMOS S.A. DE C.V. </t>
  </si>
  <si>
    <t>ROLAND ESTABLISHMENT</t>
  </si>
  <si>
    <t>Roland Establishment Private Ltd</t>
  </si>
  <si>
    <t>Rose Flower Company (Papers) PVT ltd.</t>
  </si>
  <si>
    <t>S C Associates (Pvt) Ltd</t>
  </si>
  <si>
    <t>S.M. Plastic Industries</t>
  </si>
  <si>
    <t>SADA PACKAGING Verona</t>
  </si>
  <si>
    <t>SAGAR INDUSTRIES</t>
  </si>
  <si>
    <t>SAI PACKAGING</t>
  </si>
  <si>
    <t>SAI PACKAGING COMPANY</t>
  </si>
  <si>
    <t>SAICA</t>
  </si>
  <si>
    <t>SAKURA PAXX</t>
  </si>
  <si>
    <t>SANKO</t>
  </si>
  <si>
    <t>SATYA PACKAGING</t>
  </si>
  <si>
    <t>SC ASSOCIATES (PVT) LTD</t>
  </si>
  <si>
    <t>Scatolificio Rinascente SRL</t>
  </si>
  <si>
    <t xml:space="preserve">SEA SOLUTION ENTERPRISE </t>
  </si>
  <si>
    <t>SENTIDO Y SIGNIFICADO</t>
  </si>
  <si>
    <t>SETTSU CARTON VIETNAM COPORATION</t>
  </si>
  <si>
    <t>SFT PACKAGING</t>
  </si>
  <si>
    <t>SHAMBHAVI CREATIONS</t>
  </si>
  <si>
    <t>SHENZHEN GOODYEAR PRINTING CO.,LTD</t>
  </si>
  <si>
    <t>SHENZHEN NINE STARS PRINTINGPACKAGING GROUP CO, LTD</t>
  </si>
  <si>
    <t>SHREE NAINA PACKAGING INC</t>
  </si>
  <si>
    <t xml:space="preserve">SHUKRA PACKAGING </t>
  </si>
  <si>
    <t>Siam Toppan Packaging Co Ltd</t>
  </si>
  <si>
    <t>SILVER PRINTS PVT LTD</t>
  </si>
  <si>
    <t>SMURFIT KAPPA</t>
  </si>
  <si>
    <t>SMURFIT WESTROCK</t>
  </si>
  <si>
    <t>SOLPAP</t>
  </si>
  <si>
    <t>STAR PRINT PACKAGING CO.,LTD</t>
  </si>
  <si>
    <t>STI</t>
  </si>
  <si>
    <t>Straub-Verpackungen GmbH</t>
  </si>
  <si>
    <t>SUN FONG HUNG CHOW</t>
  </si>
  <si>
    <t>SUPREMEX FOLDING CARTON</t>
  </si>
  <si>
    <t>SWEET INDUSTRIES INDIA</t>
  </si>
  <si>
    <t>TAIYOPACKAGE</t>
  </si>
  <si>
    <t>TAWANA CONTAINER CO., LTD</t>
  </si>
  <si>
    <t>TECNOSTAMPA</t>
  </si>
  <si>
    <t>TFP</t>
  </si>
  <si>
    <t>THAI CONTAINER</t>
  </si>
  <si>
    <t>THAI CONTAINERS GROUP CO.,LTD</t>
  </si>
  <si>
    <t>The Navigator Company</t>
  </si>
  <si>
    <t>THE SOUTH INDIA PAPER MILLS LTD</t>
  </si>
  <si>
    <t>TONGLING HONGYI NEW MATERIAL TECHNOLOGY CO., LTD.”</t>
  </si>
  <si>
    <t>TOYAMA SUGAKI</t>
  </si>
  <si>
    <t>TPN PACKAGING</t>
  </si>
  <si>
    <t>TPN PACKAGING CO.,LTD</t>
  </si>
  <si>
    <t>TRISTAR</t>
  </si>
  <si>
    <t>United Creation Packaging Solu (TAI_218654)_LC</t>
  </si>
  <si>
    <t>veepee group</t>
  </si>
  <si>
    <t>Velpa 91 JSC</t>
  </si>
  <si>
    <t>VG</t>
  </si>
  <si>
    <t>VIJAYASHREE PACKAGING</t>
  </si>
  <si>
    <t>VPK</t>
  </si>
  <si>
    <t>WERNER KENKEL</t>
  </si>
  <si>
    <t>Westrock</t>
  </si>
  <si>
    <t>Westrock (Rocktenn)</t>
  </si>
  <si>
    <t>WOK</t>
  </si>
  <si>
    <t>WS Packaging group (MCC)</t>
  </si>
  <si>
    <t>Xi'an Global Printing Co., LT</t>
  </si>
  <si>
    <t>XIANGYING</t>
  </si>
  <si>
    <t>Yunyin Yougong (Wuxi) Packaging</t>
  </si>
  <si>
    <t>ZHEJIANG JINGXING PAPER JOINT STOCK CO.,LTD</t>
  </si>
  <si>
    <t>ZHONGSHAN GUOYI PAPER PRODUCTS PRINTING PACKAGING CO.LTD</t>
  </si>
  <si>
    <t>ZRP</t>
  </si>
  <si>
    <t>Human rights</t>
  </si>
  <si>
    <t>Number of supplier site audits</t>
  </si>
  <si>
    <t>% pass rate of those audited</t>
  </si>
  <si>
    <t>% of audited suppliers with approved corrective action plans</t>
  </si>
  <si>
    <t>% of in scope suppliers completing Self-Assessment Questionnaire (SAQ)</t>
  </si>
  <si>
    <t>Number of human rights impact assessments completed</t>
  </si>
  <si>
    <t>% employees completing human rights training</t>
  </si>
  <si>
    <t>Product recalls</t>
  </si>
  <si>
    <t>Number of consumer product recalls</t>
  </si>
  <si>
    <t>Consumer complaints</t>
  </si>
  <si>
    <t>Complaints per Million (CPM)</t>
  </si>
  <si>
    <t>Social impact</t>
  </si>
  <si>
    <t>Engage two billion people with purpose-led partnerships, programmes and campaigns to promote awareness for a cleaner, healthier world (cumulative since 2020)</t>
  </si>
  <si>
    <t>896m</t>
  </si>
  <si>
    <t>1.5bn</t>
  </si>
  <si>
    <t>1.9bn</t>
  </si>
  <si>
    <t>2.3bn</t>
  </si>
  <si>
    <t>2.8bn</t>
  </si>
  <si>
    <t>Number of people informed with purpose led partnerships, programmes and campaigns to promote awareness for a cleaner, healthier world annually (million)</t>
  </si>
  <si>
    <t>Social Impact Investment per year (£million)</t>
  </si>
  <si>
    <t>Social Impact Investment (cumulative since 2020) (£million)</t>
  </si>
  <si>
    <r>
      <t>See the</t>
    </r>
    <r>
      <rPr>
        <b/>
        <sz val="8"/>
        <rFont val="Energy"/>
        <family val="2"/>
      </rPr>
      <t xml:space="preserve"> 'Workforce metrics' </t>
    </r>
    <r>
      <rPr>
        <sz val="8"/>
        <rFont val="Energy"/>
        <family val="2"/>
      </rPr>
      <t>and</t>
    </r>
    <r>
      <rPr>
        <b/>
        <sz val="8"/>
        <rFont val="Energy"/>
        <family val="2"/>
      </rPr>
      <t xml:space="preserve"> 'Gender Pay Gap'</t>
    </r>
    <r>
      <rPr>
        <sz val="8"/>
        <rFont val="Energy"/>
        <family val="2"/>
      </rPr>
      <t xml:space="preserve"> tabs for additional social metrics </t>
    </r>
  </si>
  <si>
    <t>Reckitt workforce metrics</t>
  </si>
  <si>
    <t>as at 31 December 2025</t>
  </si>
  <si>
    <t>Business Area</t>
  </si>
  <si>
    <t>Gender*</t>
  </si>
  <si>
    <t>Age*</t>
  </si>
  <si>
    <t>Contract type</t>
  </si>
  <si>
    <t>Hires and Employee Turnover¹</t>
  </si>
  <si>
    <t>Total</t>
  </si>
  <si>
    <t>Reckitt</t>
  </si>
  <si>
    <t>MJN</t>
  </si>
  <si>
    <t>Essential Home</t>
  </si>
  <si>
    <t>Corporate</t>
  </si>
  <si>
    <t>eRB &amp; Greater China</t>
  </si>
  <si>
    <t>Health</t>
  </si>
  <si>
    <t>Hygiene</t>
  </si>
  <si>
    <t>Nutrition</t>
  </si>
  <si>
    <t>Women</t>
  </si>
  <si>
    <t>Men</t>
  </si>
  <si>
    <t>Not recorded</t>
  </si>
  <si>
    <t>&lt;30 yrs</t>
  </si>
  <si>
    <t>30–50 yrs</t>
  </si>
  <si>
    <t>&gt;50 yrs</t>
  </si>
  <si>
    <t>Not disclosed</t>
  </si>
  <si>
    <t>Permanent</t>
  </si>
  <si>
    <t>Temporary</t>
  </si>
  <si>
    <t>Third-party contractors</t>
  </si>
  <si>
    <t>RB employees (total number)</t>
  </si>
  <si>
    <t>New hires (total number)</t>
  </si>
  <si>
    <t>New hires (rate) %</t>
  </si>
  <si>
    <t>Total employee turnover (total number)</t>
  </si>
  <si>
    <t>Total employee turnover (rate) %</t>
  </si>
  <si>
    <t>Voluntary leavers</t>
  </si>
  <si>
    <t>Percentage of voluntary leavers %</t>
  </si>
  <si>
    <t>n/a</t>
  </si>
  <si>
    <t>Involuntary leavers</t>
  </si>
  <si>
    <t>Percentage of involuntary leavers %</t>
  </si>
  <si>
    <r>
      <t xml:space="preserve">EMPLOYEE RATIOS </t>
    </r>
    <r>
      <rPr>
        <b/>
        <vertAlign val="superscript"/>
        <sz val="8"/>
        <color rgb="FF000000"/>
        <rFont val="Energy"/>
        <family val="2"/>
      </rPr>
      <t>2</t>
    </r>
  </si>
  <si>
    <t>Board</t>
  </si>
  <si>
    <t>Executive Committee</t>
  </si>
  <si>
    <t>Group leadership team</t>
  </si>
  <si>
    <t>Senior management team</t>
  </si>
  <si>
    <t>Global employees</t>
  </si>
  <si>
    <t>1. Employee turnover excludes Primavera divested employees and contitgent workers</t>
  </si>
  <si>
    <t>2. Numbers do not equal 100% due to rounding</t>
  </si>
  <si>
    <t>Inclusion metrics</t>
  </si>
  <si>
    <t>GENDER</t>
  </si>
  <si>
    <r>
      <t xml:space="preserve">Percentage of women in all management roles </t>
    </r>
    <r>
      <rPr>
        <vertAlign val="superscript"/>
        <sz val="8"/>
        <color theme="1"/>
        <rFont val="Energy"/>
        <family val="2"/>
      </rPr>
      <t>1</t>
    </r>
  </si>
  <si>
    <t>52%†</t>
  </si>
  <si>
    <t xml:space="preserve">Percentage of women on Group Board </t>
  </si>
  <si>
    <t>64%†</t>
  </si>
  <si>
    <t xml:space="preserve">Percentage of women across global employees </t>
  </si>
  <si>
    <t>45%†</t>
  </si>
  <si>
    <t>46%†</t>
  </si>
  <si>
    <t>Percentage of women on Executive Committee (GEC)</t>
  </si>
  <si>
    <t>40%†</t>
  </si>
  <si>
    <r>
      <t xml:space="preserve">Percentage of women on Executive Committee (GEC) &amp; direct reports in leadership roles </t>
    </r>
    <r>
      <rPr>
        <vertAlign val="superscript"/>
        <sz val="6"/>
        <color theme="1"/>
        <rFont val="Energy"/>
        <family val="2"/>
      </rPr>
      <t>2</t>
    </r>
  </si>
  <si>
    <r>
      <t xml:space="preserve">Percentage of women on Executive Committee (GEC) &amp; all direct reports </t>
    </r>
    <r>
      <rPr>
        <vertAlign val="superscript"/>
        <sz val="8"/>
        <color theme="1"/>
        <rFont val="Energy"/>
        <family val="2"/>
      </rPr>
      <t>3</t>
    </r>
  </si>
  <si>
    <t xml:space="preserve">Percentage of women on Group Leadership Team </t>
  </si>
  <si>
    <t>27%†</t>
  </si>
  <si>
    <t xml:space="preserve">Percentage of women in senior management team </t>
  </si>
  <si>
    <t>34%†</t>
  </si>
  <si>
    <t xml:space="preserve">Percentage of women in junior management positions </t>
  </si>
  <si>
    <t xml:space="preserve">Percentage of women in revenue generating positions </t>
  </si>
  <si>
    <t xml:space="preserve">Percentage of women in STEM-related positions </t>
  </si>
  <si>
    <t>NATIONALITIES</t>
  </si>
  <si>
    <t xml:space="preserve">Number of nationalities on Group Board </t>
  </si>
  <si>
    <t xml:space="preserve">Number of nationalities across global employees </t>
  </si>
  <si>
    <t xml:space="preserve">Number of nationalities on Executive Committee </t>
  </si>
  <si>
    <t xml:space="preserve">Number of nationalities on Group Leadership Team </t>
  </si>
  <si>
    <t xml:space="preserve">Number of nationalities in senior management team </t>
  </si>
  <si>
    <t xml:space="preserve">1. Manager Levels includes: Executive Committee Member, Group Leadership Team, Senior Management Team, Middle Manager, Manager </t>
  </si>
  <si>
    <t>3. % nationalities share of total workforce (Within each nationality, % in management positions, including junior, middle and senior management) US: 12% (16%), India: 11% (8%), UK: 10% (13%)</t>
  </si>
  <si>
    <t xml:space="preserve">2. Calculated using FTSE Women Leaders Reporting methodology: Leadership roles include Group Leadership Team, Senior Management Team, excludes support and administrative roles, 29.78% </t>
  </si>
  <si>
    <t>3. All roles that directly report to Executive Committee (GEC)</t>
  </si>
  <si>
    <t>Ethinicity metrics</t>
  </si>
  <si>
    <t xml:space="preserve">White British 
or other White </t>
  </si>
  <si>
    <t>Mixed/ Multiple Ethnic Groups</t>
  </si>
  <si>
    <t>Asian/ Asian British</t>
  </si>
  <si>
    <t>Black/ African/
Carribean/Black British</t>
  </si>
  <si>
    <t>Other ethnic group</t>
  </si>
  <si>
    <t>Not specified/prefer not to say</t>
  </si>
  <si>
    <t>Ethnicity of Board (% at 31 December 2025)</t>
  </si>
  <si>
    <t>Ethnicity of Executive Committee (% at 31 December 2025)</t>
  </si>
  <si>
    <t>Health &amp; Safety metrics</t>
  </si>
  <si>
    <t>Lost Work Day Accident Rate (LWDAR) per 100,000 hours</t>
  </si>
  <si>
    <t>Total Recordable Frequency Rate (TRFR) per 100,000 hours</t>
  </si>
  <si>
    <t>0.2†</t>
  </si>
  <si>
    <t>Total recordable accidents</t>
  </si>
  <si>
    <t>Lost work days</t>
  </si>
  <si>
    <t>Severe accidents¹</t>
  </si>
  <si>
    <t>Employee fatalities</t>
  </si>
  <si>
    <t>Contractor fatalities</t>
  </si>
  <si>
    <t>Safety hours trained per employee hours worked²</t>
  </si>
  <si>
    <t>1. A severe accident is a permanent disability, including loss of sensory motor dexterity: e.g. loss of a fingertip</t>
  </si>
  <si>
    <t>2. This metric covers total hours worked at the facility during the month. Therefore, this Includes all permanent, temporary/contract/agency workers and third party ad hoc contractors/engineers who visit the site for a short time to complete a specific work task, “permanent” on-site contractors who manage their own area and staff (e.g. restaurant staff) and visitors to the site. Where exact data cannot be determined a simple estimate for hours worked for contractors/engineers is satisfactory</t>
  </si>
  <si>
    <t>Notes</t>
  </si>
  <si>
    <t>†Data assured by ERM CVS as part of their limited assurance scope. ERM CVS provides independent limited assurance over selected sustainability disclosures. The assurance report, along with the principles and methodologies we use in our reporting, can be found online at reckitt.com/reporting-hub</t>
  </si>
  <si>
    <t>All numbers have been rounded to closest whole number</t>
  </si>
  <si>
    <t>Countries</t>
  </si>
  <si>
    <t xml:space="preserve">% Mean Pay Gap </t>
  </si>
  <si>
    <t>% Median Pay Gap</t>
  </si>
  <si>
    <t>% Mean Bonus Gap</t>
  </si>
  <si>
    <t>% Median Bonus Gap</t>
  </si>
  <si>
    <t>% of men receiving a bonus</t>
  </si>
  <si>
    <t>% of women receiving a bonus</t>
  </si>
  <si>
    <t>United Kingdom</t>
  </si>
  <si>
    <t>0.1%^</t>
  </si>
  <si>
    <t>-10.2%^</t>
  </si>
  <si>
    <t>44.4%^</t>
  </si>
  <si>
    <t>43.7%^</t>
  </si>
  <si>
    <t>47%^</t>
  </si>
  <si>
    <t>69%^</t>
  </si>
  <si>
    <t>United States</t>
  </si>
  <si>
    <t>China</t>
  </si>
  <si>
    <t>India</t>
  </si>
  <si>
    <t>Mexico</t>
  </si>
  <si>
    <t>Thailand</t>
  </si>
  <si>
    <t>Indonesia</t>
  </si>
  <si>
    <t>Brazil</t>
  </si>
  <si>
    <t>Poland</t>
  </si>
  <si>
    <t>Hungary</t>
  </si>
  <si>
    <t>^ KPMG LLP has issued independent limited assurance over the selected data indicated, using assurance standard ISAE(UK) 3000. KPMG’s assurance statement and our reporting methodology are available at reckitt.com/reporting-hub</t>
  </si>
  <si>
    <t>UK - Legal Entity Split</t>
  </si>
  <si>
    <t>Hourly Pay Gap^</t>
  </si>
  <si>
    <t>Bonus Gap^</t>
  </si>
  <si>
    <t>Hourly Pay Quarters^</t>
  </si>
  <si>
    <t>Corporate Services Ltd</t>
  </si>
  <si>
    <t>Mean</t>
  </si>
  <si>
    <t>Median</t>
  </si>
  <si>
    <t>Men Receiving Bonus</t>
  </si>
  <si>
    <t>Women Receiving Bonus</t>
  </si>
  <si>
    <t>Upper</t>
  </si>
  <si>
    <t>Upper Middle</t>
  </si>
  <si>
    <t>Lower Middle</t>
  </si>
  <si>
    <t>Lower</t>
  </si>
  <si>
    <t>Healthcare (UK) Ltd HQ</t>
  </si>
  <si>
    <t>RB Healthcare (UK) Ltd HQ</t>
  </si>
  <si>
    <t>RB Healthcare Manufacturing</t>
  </si>
  <si>
    <t>Reckitt Benckiser Corporate Services Limited</t>
  </si>
  <si>
    <t>RB UK Commercial Limited</t>
  </si>
  <si>
    <t>Reckitt Benckiser Health Limited</t>
  </si>
  <si>
    <t>Hourly Pay Gap</t>
  </si>
  <si>
    <t>Bonus Gap</t>
  </si>
  <si>
    <t>Hourly Pay Quarters</t>
  </si>
  <si>
    <t>Reckitt Benckiser Brands Ltd</t>
  </si>
  <si>
    <t>Have not been calculated as do not fall under assurance/UK regulatory scope.</t>
  </si>
  <si>
    <t>RB (UK) Ltd</t>
  </si>
  <si>
    <t>RB UK Hygiene Home Commercial Ltd</t>
  </si>
  <si>
    <t>Reckitt Benckiser Group PLC</t>
  </si>
  <si>
    <t>Reckitt gender pay performance 2023</t>
  </si>
  <si>
    <t>​</t>
  </si>
  <si>
    <r>
      <t>Employees</t>
    </r>
    <r>
      <rPr>
        <sz val="8.5"/>
        <color rgb="FF000000"/>
        <rFont val="Energy"/>
        <family val="2"/>
      </rPr>
      <t>​</t>
    </r>
  </si>
  <si>
    <r>
      <t>Hourly pay gap</t>
    </r>
    <r>
      <rPr>
        <sz val="8.5"/>
        <color rgb="FF000000"/>
        <rFont val="Energy"/>
        <family val="2"/>
      </rPr>
      <t>​</t>
    </r>
  </si>
  <si>
    <r>
      <t>Bonus gap</t>
    </r>
    <r>
      <rPr>
        <sz val="8.5"/>
        <color rgb="FF000000"/>
        <rFont val="Energy"/>
        <family val="2"/>
      </rPr>
      <t>​</t>
    </r>
  </si>
  <si>
    <r>
      <t>Local workforce manufacturing</t>
    </r>
    <r>
      <rPr>
        <sz val="8.5"/>
        <color rgb="FF000000"/>
        <rFont val="Energy"/>
        <family val="2"/>
      </rPr>
      <t>​</t>
    </r>
  </si>
  <si>
    <t>Total​</t>
  </si>
  <si>
    <t>Mean​</t>
  </si>
  <si>
    <t>Median​</t>
  </si>
  <si>
    <t>Men eligible 
​for bonus​</t>
  </si>
  <si>
    <t>Women eligible ​
for bonus ​</t>
  </si>
  <si>
    <t>% men working​ in manufacturing​</t>
  </si>
  <si>
    <t>% women working​ in manufacturing​</t>
  </si>
  <si>
    <r>
      <t>Brazil</t>
    </r>
    <r>
      <rPr>
        <b/>
        <sz val="8"/>
        <color rgb="FFFFFFFF"/>
        <rFont val="Energy"/>
        <family val="2"/>
      </rPr>
      <t>​</t>
    </r>
  </si>
  <si>
    <r>
      <t>1,641</t>
    </r>
    <r>
      <rPr>
        <sz val="9"/>
        <color rgb="FF000000"/>
        <rFont val="Energy"/>
        <family val="2"/>
      </rPr>
      <t>​</t>
    </r>
  </si>
  <si>
    <r>
      <t>-1.5%</t>
    </r>
    <r>
      <rPr>
        <sz val="10.5"/>
        <color rgb="FF000000"/>
        <rFont val="Energy"/>
        <family val="2"/>
      </rPr>
      <t>​</t>
    </r>
  </si>
  <si>
    <r>
      <t>-18.0%</t>
    </r>
    <r>
      <rPr>
        <sz val="10.5"/>
        <color rgb="FF000000"/>
        <rFont val="Energy"/>
        <family val="2"/>
      </rPr>
      <t>​</t>
    </r>
  </si>
  <si>
    <r>
      <t>17.2%</t>
    </r>
    <r>
      <rPr>
        <sz val="9"/>
        <color rgb="FF000000"/>
        <rFont val="Energy"/>
        <family val="2"/>
      </rPr>
      <t>​</t>
    </r>
  </si>
  <si>
    <r>
      <t>3.8%</t>
    </r>
    <r>
      <rPr>
        <sz val="9"/>
        <color rgb="FF000000"/>
        <rFont val="Energy"/>
        <family val="2"/>
      </rPr>
      <t>​</t>
    </r>
  </si>
  <si>
    <t>30.7%​</t>
  </si>
  <si>
    <r>
      <t>34.6%</t>
    </r>
    <r>
      <rPr>
        <sz val="9"/>
        <color rgb="FF000000"/>
        <rFont val="Energy"/>
        <family val="2"/>
      </rPr>
      <t>​</t>
    </r>
  </si>
  <si>
    <r>
      <t>72%</t>
    </r>
    <r>
      <rPr>
        <sz val="9"/>
        <color rgb="FF000000"/>
        <rFont val="Energy"/>
        <family val="2"/>
      </rPr>
      <t>​</t>
    </r>
  </si>
  <si>
    <t>28%​</t>
  </si>
  <si>
    <r>
      <t>China</t>
    </r>
    <r>
      <rPr>
        <b/>
        <sz val="8"/>
        <color rgb="FFFFFFFF"/>
        <rFont val="Energy"/>
        <family val="2"/>
      </rPr>
      <t>​</t>
    </r>
  </si>
  <si>
    <r>
      <t>2,169</t>
    </r>
    <r>
      <rPr>
        <sz val="9"/>
        <color rgb="FF000000"/>
        <rFont val="Energy"/>
        <family val="2"/>
      </rPr>
      <t>​</t>
    </r>
  </si>
  <si>
    <r>
      <t>33.6%</t>
    </r>
    <r>
      <rPr>
        <sz val="10.5"/>
        <color rgb="FF000000"/>
        <rFont val="Energy"/>
        <family val="2"/>
      </rPr>
      <t>​</t>
    </r>
  </si>
  <si>
    <r>
      <t>21.6%</t>
    </r>
    <r>
      <rPr>
        <sz val="10.5"/>
        <color rgb="FF000000"/>
        <rFont val="Energy"/>
        <family val="2"/>
      </rPr>
      <t>​</t>
    </r>
  </si>
  <si>
    <r>
      <t>28.9%</t>
    </r>
    <r>
      <rPr>
        <sz val="9"/>
        <color rgb="FF000000"/>
        <rFont val="Energy"/>
        <family val="2"/>
      </rPr>
      <t>​</t>
    </r>
  </si>
  <si>
    <t>0.0%​</t>
  </si>
  <si>
    <r>
      <t>74.7%</t>
    </r>
    <r>
      <rPr>
        <sz val="9"/>
        <color rgb="FF000000"/>
        <rFont val="Energy"/>
        <family val="2"/>
      </rPr>
      <t>​</t>
    </r>
  </si>
  <si>
    <t>51.1%​</t>
  </si>
  <si>
    <t>25%​</t>
  </si>
  <si>
    <r>
      <t>75%</t>
    </r>
    <r>
      <rPr>
        <sz val="9"/>
        <color rgb="FF000000"/>
        <rFont val="Energy"/>
        <family val="2"/>
      </rPr>
      <t>​</t>
    </r>
  </si>
  <si>
    <r>
      <t>Hungary</t>
    </r>
    <r>
      <rPr>
        <b/>
        <sz val="8"/>
        <color rgb="FFFFFFFF"/>
        <rFont val="Energy"/>
        <family val="2"/>
      </rPr>
      <t>​</t>
    </r>
  </si>
  <si>
    <r>
      <t>787</t>
    </r>
    <r>
      <rPr>
        <sz val="9"/>
        <color rgb="FF000000"/>
        <rFont val="Energy"/>
        <family val="2"/>
      </rPr>
      <t>​</t>
    </r>
  </si>
  <si>
    <r>
      <t>25.8%</t>
    </r>
    <r>
      <rPr>
        <sz val="10.5"/>
        <color rgb="FF000000"/>
        <rFont val="Energy"/>
        <family val="2"/>
      </rPr>
      <t>​</t>
    </r>
  </si>
  <si>
    <r>
      <t>26.3%</t>
    </r>
    <r>
      <rPr>
        <sz val="10.5"/>
        <color rgb="FF000000"/>
        <rFont val="Energy"/>
        <family val="2"/>
      </rPr>
      <t>​</t>
    </r>
  </si>
  <si>
    <r>
      <t>39.5%</t>
    </r>
    <r>
      <rPr>
        <sz val="9"/>
        <color rgb="FF000000"/>
        <rFont val="Energy"/>
        <family val="2"/>
      </rPr>
      <t>​</t>
    </r>
  </si>
  <si>
    <r>
      <t>32.5%</t>
    </r>
    <r>
      <rPr>
        <sz val="9"/>
        <color rgb="FF000000"/>
        <rFont val="Energy"/>
        <family val="2"/>
      </rPr>
      <t>​</t>
    </r>
  </si>
  <si>
    <r>
      <t>28.1%</t>
    </r>
    <r>
      <rPr>
        <sz val="9"/>
        <color rgb="FF000000"/>
        <rFont val="Energy"/>
        <family val="2"/>
      </rPr>
      <t>​</t>
    </r>
  </si>
  <si>
    <t>25.5%​</t>
  </si>
  <si>
    <t>29%​</t>
  </si>
  <si>
    <r>
      <t>71%</t>
    </r>
    <r>
      <rPr>
        <sz val="9"/>
        <color rgb="FF000000"/>
        <rFont val="Energy"/>
        <family val="2"/>
      </rPr>
      <t>​</t>
    </r>
  </si>
  <si>
    <r>
      <t>India</t>
    </r>
    <r>
      <rPr>
        <b/>
        <sz val="8"/>
        <color rgb="FFFFFFFF"/>
        <rFont val="Energy"/>
        <family val="2"/>
      </rPr>
      <t>​</t>
    </r>
  </si>
  <si>
    <r>
      <t>3,280</t>
    </r>
    <r>
      <rPr>
        <sz val="9"/>
        <color rgb="FF000000"/>
        <rFont val="Energy"/>
        <family val="2"/>
      </rPr>
      <t>​</t>
    </r>
  </si>
  <si>
    <r>
      <t>-65.8%</t>
    </r>
    <r>
      <rPr>
        <sz val="10.5"/>
        <color rgb="FF000000"/>
        <rFont val="Energy"/>
        <family val="2"/>
      </rPr>
      <t>​</t>
    </r>
  </si>
  <si>
    <r>
      <t>-156.3%</t>
    </r>
    <r>
      <rPr>
        <sz val="10.5"/>
        <color rgb="FF000000"/>
        <rFont val="Energy"/>
        <family val="2"/>
      </rPr>
      <t>​</t>
    </r>
  </si>
  <si>
    <r>
      <t>-27.3%</t>
    </r>
    <r>
      <rPr>
        <sz val="9"/>
        <color rgb="FF000000"/>
        <rFont val="Energy"/>
        <family val="2"/>
      </rPr>
      <t>​</t>
    </r>
  </si>
  <si>
    <r>
      <t>-344.4%</t>
    </r>
    <r>
      <rPr>
        <sz val="9"/>
        <color rgb="FF000000"/>
        <rFont val="Energy"/>
        <family val="2"/>
      </rPr>
      <t>​</t>
    </r>
  </si>
  <si>
    <r>
      <t>99.7%</t>
    </r>
    <r>
      <rPr>
        <sz val="9"/>
        <color rgb="FF000000"/>
        <rFont val="Energy"/>
        <family val="2"/>
      </rPr>
      <t>​</t>
    </r>
  </si>
  <si>
    <t>97.5%​</t>
  </si>
  <si>
    <r>
      <t>100%</t>
    </r>
    <r>
      <rPr>
        <sz val="9"/>
        <color rgb="FF000000"/>
        <rFont val="Energy"/>
        <family val="2"/>
      </rPr>
      <t>​</t>
    </r>
  </si>
  <si>
    <t>0%​</t>
  </si>
  <si>
    <r>
      <t>Indonesia</t>
    </r>
    <r>
      <rPr>
        <b/>
        <sz val="8"/>
        <color rgb="FFFFFFFF"/>
        <rFont val="Energy"/>
        <family val="2"/>
      </rPr>
      <t>​</t>
    </r>
  </si>
  <si>
    <r>
      <t>1,210</t>
    </r>
    <r>
      <rPr>
        <sz val="9"/>
        <color rgb="FF000000"/>
        <rFont val="Energy"/>
        <family val="2"/>
      </rPr>
      <t>​</t>
    </r>
  </si>
  <si>
    <r>
      <t>7.3%</t>
    </r>
    <r>
      <rPr>
        <sz val="10.5"/>
        <color rgb="FF000000"/>
        <rFont val="Energy"/>
        <family val="2"/>
      </rPr>
      <t>​</t>
    </r>
  </si>
  <si>
    <r>
      <t>6.4%</t>
    </r>
    <r>
      <rPr>
        <sz val="10.5"/>
        <color rgb="FF000000"/>
        <rFont val="Energy"/>
        <family val="2"/>
      </rPr>
      <t>​</t>
    </r>
  </si>
  <si>
    <r>
      <t>44.0%</t>
    </r>
    <r>
      <rPr>
        <sz val="9"/>
        <color rgb="FF000000"/>
        <rFont val="Energy"/>
        <family val="2"/>
      </rPr>
      <t>​</t>
    </r>
  </si>
  <si>
    <r>
      <t>13.3%</t>
    </r>
    <r>
      <rPr>
        <sz val="9"/>
        <color rgb="FF000000"/>
        <rFont val="Energy"/>
        <family val="2"/>
      </rPr>
      <t>​</t>
    </r>
  </si>
  <si>
    <t>39.7%​</t>
  </si>
  <si>
    <r>
      <t>42.8%</t>
    </r>
    <r>
      <rPr>
        <sz val="9"/>
        <color rgb="FF000000"/>
        <rFont val="Energy"/>
        <family val="2"/>
      </rPr>
      <t>​</t>
    </r>
  </si>
  <si>
    <r>
      <t>59%</t>
    </r>
    <r>
      <rPr>
        <sz val="9"/>
        <color rgb="FF000000"/>
        <rFont val="Energy"/>
        <family val="2"/>
      </rPr>
      <t>​</t>
    </r>
  </si>
  <si>
    <t>41%​</t>
  </si>
  <si>
    <r>
      <t>Mexico</t>
    </r>
    <r>
      <rPr>
        <b/>
        <sz val="8"/>
        <color rgb="FFFFFFFF"/>
        <rFont val="Energy"/>
        <family val="2"/>
      </rPr>
      <t>​</t>
    </r>
  </si>
  <si>
    <r>
      <t>2,227</t>
    </r>
    <r>
      <rPr>
        <sz val="9"/>
        <color rgb="FF000000"/>
        <rFont val="Energy"/>
        <family val="2"/>
      </rPr>
      <t>​</t>
    </r>
  </si>
  <si>
    <r>
      <t>0.1%</t>
    </r>
    <r>
      <rPr>
        <sz val="10.5"/>
        <color rgb="FF000000"/>
        <rFont val="Energy"/>
        <family val="2"/>
      </rPr>
      <t>​</t>
    </r>
  </si>
  <si>
    <r>
      <t>-22.6%</t>
    </r>
    <r>
      <rPr>
        <sz val="10.5"/>
        <color rgb="FF000000"/>
        <rFont val="Energy"/>
        <family val="2"/>
      </rPr>
      <t>​</t>
    </r>
  </si>
  <si>
    <r>
      <t>31.5%</t>
    </r>
    <r>
      <rPr>
        <sz val="9"/>
        <color rgb="FF000000"/>
        <rFont val="Energy"/>
        <family val="2"/>
      </rPr>
      <t>​</t>
    </r>
  </si>
  <si>
    <r>
      <t>6.7%</t>
    </r>
    <r>
      <rPr>
        <sz val="9"/>
        <color rgb="FF000000"/>
        <rFont val="Energy"/>
        <family val="2"/>
      </rPr>
      <t>​</t>
    </r>
  </si>
  <si>
    <t>31.5%​</t>
  </si>
  <si>
    <r>
      <t>44.5%</t>
    </r>
    <r>
      <rPr>
        <sz val="9"/>
        <color rgb="FF000000"/>
        <rFont val="Energy"/>
        <family val="2"/>
      </rPr>
      <t>​</t>
    </r>
  </si>
  <si>
    <r>
      <t>68%</t>
    </r>
    <r>
      <rPr>
        <sz val="9"/>
        <color rgb="FF000000"/>
        <rFont val="Energy"/>
        <family val="2"/>
      </rPr>
      <t>​</t>
    </r>
  </si>
  <si>
    <t>32%​</t>
  </si>
  <si>
    <r>
      <t>Poland</t>
    </r>
    <r>
      <rPr>
        <b/>
        <sz val="8"/>
        <color rgb="FFFFFFFF"/>
        <rFont val="Energy"/>
        <family val="2"/>
      </rPr>
      <t>​</t>
    </r>
  </si>
  <si>
    <r>
      <t>2,528</t>
    </r>
    <r>
      <rPr>
        <sz val="9"/>
        <color rgb="FF000000"/>
        <rFont val="Energy"/>
        <family val="2"/>
      </rPr>
      <t>​</t>
    </r>
  </si>
  <si>
    <r>
      <t>-2.6%</t>
    </r>
    <r>
      <rPr>
        <sz val="10.5"/>
        <color rgb="FF000000"/>
        <rFont val="Energy"/>
        <family val="2"/>
      </rPr>
      <t>​</t>
    </r>
  </si>
  <si>
    <r>
      <t>-9.9%</t>
    </r>
    <r>
      <rPr>
        <sz val="10.5"/>
        <color rgb="FF000000"/>
        <rFont val="Energy"/>
        <family val="2"/>
      </rPr>
      <t>​</t>
    </r>
  </si>
  <si>
    <r>
      <t>-3.6%</t>
    </r>
    <r>
      <rPr>
        <sz val="9"/>
        <color rgb="FF000000"/>
        <rFont val="Energy"/>
        <family val="2"/>
      </rPr>
      <t>​</t>
    </r>
  </si>
  <si>
    <r>
      <t>-3.2%</t>
    </r>
    <r>
      <rPr>
        <sz val="9"/>
        <color rgb="FF000000"/>
        <rFont val="Energy"/>
        <family val="2"/>
      </rPr>
      <t>​</t>
    </r>
  </si>
  <si>
    <r>
      <t>95.4%</t>
    </r>
    <r>
      <rPr>
        <sz val="9"/>
        <color rgb="FF000000"/>
        <rFont val="Energy"/>
        <family val="2"/>
      </rPr>
      <t>​</t>
    </r>
  </si>
  <si>
    <t>89.3%​</t>
  </si>
  <si>
    <r>
      <t>74%</t>
    </r>
    <r>
      <rPr>
        <sz val="9"/>
        <color rgb="FF000000"/>
        <rFont val="Energy"/>
        <family val="2"/>
      </rPr>
      <t>​</t>
    </r>
  </si>
  <si>
    <t>26%​</t>
  </si>
  <si>
    <r>
      <t>Thailand</t>
    </r>
    <r>
      <rPr>
        <b/>
        <sz val="8"/>
        <color rgb="FFFFFFFF"/>
        <rFont val="Energy"/>
        <family val="2"/>
      </rPr>
      <t>​</t>
    </r>
  </si>
  <si>
    <r>
      <t>1,886</t>
    </r>
    <r>
      <rPr>
        <sz val="9"/>
        <color rgb="FF000000"/>
        <rFont val="Energy"/>
        <family val="2"/>
      </rPr>
      <t>​</t>
    </r>
  </si>
  <si>
    <r>
      <t>15.2%</t>
    </r>
    <r>
      <rPr>
        <sz val="10.5"/>
        <color rgb="FF000000"/>
        <rFont val="Energy"/>
        <family val="2"/>
      </rPr>
      <t>​</t>
    </r>
  </si>
  <si>
    <r>
      <t>8.9%</t>
    </r>
    <r>
      <rPr>
        <sz val="10.5"/>
        <color rgb="FF000000"/>
        <rFont val="Energy"/>
        <family val="2"/>
      </rPr>
      <t>​</t>
    </r>
  </si>
  <si>
    <r>
      <t>15.5%</t>
    </r>
    <r>
      <rPr>
        <sz val="9"/>
        <color rgb="FF000000"/>
        <rFont val="Energy"/>
        <family val="2"/>
      </rPr>
      <t>​</t>
    </r>
  </si>
  <si>
    <t>97.8%​</t>
  </si>
  <si>
    <r>
      <t>98.4%</t>
    </r>
    <r>
      <rPr>
        <sz val="9"/>
        <color rgb="FF000000"/>
        <rFont val="Energy"/>
        <family val="2"/>
      </rPr>
      <t>​</t>
    </r>
  </si>
  <si>
    <r>
      <t>United Kingdom</t>
    </r>
    <r>
      <rPr>
        <b/>
        <sz val="8"/>
        <color rgb="FFFFFFFF"/>
        <rFont val="Energy"/>
        <family val="2"/>
      </rPr>
      <t>​</t>
    </r>
  </si>
  <si>
    <r>
      <t>4,821</t>
    </r>
    <r>
      <rPr>
        <sz val="9"/>
        <color rgb="FF000000"/>
        <rFont val="Energy"/>
        <family val="2"/>
      </rPr>
      <t>​</t>
    </r>
  </si>
  <si>
    <r>
      <t>3.7%</t>
    </r>
    <r>
      <rPr>
        <sz val="10.5"/>
        <color rgb="FF000000"/>
        <rFont val="Energy"/>
        <family val="2"/>
      </rPr>
      <t>​</t>
    </r>
  </si>
  <si>
    <r>
      <t>-10.6%</t>
    </r>
    <r>
      <rPr>
        <sz val="10.5"/>
        <color rgb="FF000000"/>
        <rFont val="Energy"/>
        <family val="2"/>
      </rPr>
      <t>​</t>
    </r>
  </si>
  <si>
    <r>
      <t>26.4%</t>
    </r>
    <r>
      <rPr>
        <sz val="9"/>
        <color rgb="FF000000"/>
        <rFont val="Energy"/>
        <family val="2"/>
      </rPr>
      <t>​</t>
    </r>
  </si>
  <si>
    <r>
      <t>-75.1%</t>
    </r>
    <r>
      <rPr>
        <sz val="9"/>
        <color rgb="FF000000"/>
        <rFont val="Energy"/>
        <family val="2"/>
      </rPr>
      <t>​</t>
    </r>
  </si>
  <si>
    <r>
      <t>88.8%</t>
    </r>
    <r>
      <rPr>
        <sz val="9"/>
        <color rgb="FF000000"/>
        <rFont val="Energy"/>
        <family val="2"/>
      </rPr>
      <t>​</t>
    </r>
  </si>
  <si>
    <t>82.8%​</t>
  </si>
  <si>
    <r>
      <t>79%</t>
    </r>
    <r>
      <rPr>
        <sz val="9"/>
        <color rgb="FF000000"/>
        <rFont val="Energy"/>
        <family val="2"/>
      </rPr>
      <t>​</t>
    </r>
  </si>
  <si>
    <t>21%​</t>
  </si>
  <si>
    <r>
      <t>United States</t>
    </r>
    <r>
      <rPr>
        <b/>
        <sz val="8"/>
        <color rgb="FFFFFFFF"/>
        <rFont val="Energy"/>
        <family val="2"/>
      </rPr>
      <t>​</t>
    </r>
  </si>
  <si>
    <r>
      <t>4,848</t>
    </r>
    <r>
      <rPr>
        <sz val="9"/>
        <color rgb="FF000000"/>
        <rFont val="Energy"/>
        <family val="2"/>
      </rPr>
      <t>​</t>
    </r>
  </si>
  <si>
    <r>
      <t>-5.0%</t>
    </r>
    <r>
      <rPr>
        <sz val="10.5"/>
        <color rgb="FF000000"/>
        <rFont val="Energy"/>
        <family val="2"/>
      </rPr>
      <t>​</t>
    </r>
  </si>
  <si>
    <r>
      <t>-19.1%</t>
    </r>
    <r>
      <rPr>
        <sz val="10.5"/>
        <color rgb="FF000000"/>
        <rFont val="Energy"/>
        <family val="2"/>
      </rPr>
      <t>​</t>
    </r>
  </si>
  <si>
    <r>
      <t>30.7%</t>
    </r>
    <r>
      <rPr>
        <sz val="9"/>
        <color rgb="FF000000"/>
        <rFont val="Energy"/>
        <family val="2"/>
      </rPr>
      <t>​</t>
    </r>
  </si>
  <si>
    <r>
      <t>5.3%</t>
    </r>
    <r>
      <rPr>
        <sz val="9"/>
        <color rgb="FF000000"/>
        <rFont val="Energy"/>
        <family val="2"/>
      </rPr>
      <t>​</t>
    </r>
  </si>
  <si>
    <t>57.9%​</t>
  </si>
  <si>
    <r>
      <t>81.4%</t>
    </r>
    <r>
      <rPr>
        <sz val="9"/>
        <color rgb="FF000000"/>
        <rFont val="Energy"/>
        <family val="2"/>
      </rPr>
      <t>​</t>
    </r>
  </si>
  <si>
    <t>A negative number represents a gender pay or bonus gap in favour of women</t>
  </si>
  <si>
    <t>SASB Topic</t>
  </si>
  <si>
    <t>SASB code</t>
  </si>
  <si>
    <t>2025 Performance</t>
  </si>
  <si>
    <t>2025 Commentary</t>
  </si>
  <si>
    <t>Water Management</t>
  </si>
  <si>
    <t>CG-HP-140a.1</t>
  </si>
  <si>
    <t>(1) Total water withdrawn, (2) total water consumed, percentage of each in regions with High or Extremely High Baseline Water Stress</t>
  </si>
  <si>
    <r>
      <t>(1) 7,445,702m</t>
    </r>
    <r>
      <rPr>
        <vertAlign val="superscript"/>
        <sz val="8"/>
        <color theme="1"/>
        <rFont val="Energy"/>
        <family val="2"/>
      </rPr>
      <t>3</t>
    </r>
    <r>
      <rPr>
        <sz val="8"/>
        <color theme="1"/>
        <rFont val="Energy"/>
        <family val="2"/>
      </rPr>
      <t xml:space="preserve">
% in water stressed areas: 17%
(2) 2,719,832m</t>
    </r>
    <r>
      <rPr>
        <vertAlign val="superscript"/>
        <sz val="8"/>
        <color theme="1"/>
        <rFont val="Energy"/>
        <family val="2"/>
      </rPr>
      <t>3</t>
    </r>
    <r>
      <rPr>
        <sz val="8"/>
        <color theme="1"/>
        <rFont val="Energy"/>
        <family val="2"/>
      </rPr>
      <t xml:space="preserve">
% in water stressed areas: 33%</t>
    </r>
  </si>
  <si>
    <t>For the purposes for SASB reporting we classify our sites ‘High or Extremely High Baseline Water Stress’ using the WRI tool only, however for other external (e.g. CDP) and internal reporting we use a combination of the WRI tool and local assessments. Therefore, % of water consumed in High or Extremely High Baseline 
Water Stress may differ slightly between SASB and other reporting platforms.</t>
  </si>
  <si>
    <t>CG-HP-140a.2</t>
  </si>
  <si>
    <t>Description of water management risks and discussion of strategies and practices to mitigate those risks</t>
  </si>
  <si>
    <t>Information on our approach to water management risks and mitigation practices is included in our Sustainability Report and our CDP Water response.</t>
  </si>
  <si>
    <t xml:space="preserve">Product 
Environmental, 
Health, and 
Safety 
Performance </t>
  </si>
  <si>
    <t>CG-HP-250a.1</t>
  </si>
  <si>
    <t>Revenue from products that contain REACH substances of very high concern (SVHC)</t>
  </si>
  <si>
    <t>Reckitt measures net revenue from products which contain &gt;0.1% (by weight) of a CoHC, as listed on Reckitt’s Restricted Substances List (RSL). In 2025, this accounted for 1.3% of total revenue.</t>
  </si>
  <si>
    <t>CG-HP-250a.2</t>
  </si>
  <si>
    <t>Revenue from products that contain substances on the California DTSC Candidate Chemicals List</t>
  </si>
  <si>
    <t>As above</t>
  </si>
  <si>
    <t>CG-HP-250a.3</t>
  </si>
  <si>
    <t>Discussion of process to identify and manage emerging materials and chemicals of concern</t>
  </si>
  <si>
    <t>Reckitt’s Ingredient Steering Group (ISG) identifies and manages emerging materials on chemicals of concern via our global RSL. More information on this is included in our Sustainability Report.</t>
  </si>
  <si>
    <t>CG-HP-250a.4</t>
  </si>
  <si>
    <t xml:space="preserve">Revenue from products designed with green chemistry principles </t>
  </si>
  <si>
    <r>
      <rPr>
        <sz val="8"/>
        <color rgb="FF000000"/>
        <rFont val="Energy"/>
        <family val="2"/>
      </rPr>
      <t xml:space="preserve">Our Raw Material Playbook translates green chemistry principles into practical guidance, enabling safe and sustainable ingredient product design, setting clear expectations for supplier and internal teams. Net revenue from more sustainable products accounts for 38% of </t>
    </r>
    <r>
      <rPr>
        <sz val="8"/>
        <rFont val="Energy"/>
        <family val="2"/>
      </rPr>
      <t>total revenue. 'More sustainable' includes green chemistry principles as well as carbon, water, plastics and packaging, as measure by Reckitt's Sustainable Innovation Calculator. We are not currently able to disaggregate the revenue from products designed with green chemistry principles</t>
    </r>
  </si>
  <si>
    <t>Packaging 
Lifecycle 
Management</t>
  </si>
  <si>
    <t>CG-HP-410a.1</t>
  </si>
  <si>
    <t>(1) Total weight of packaging, (2) percentage made from recycled and/or renewable materials, and (3) percentage that is recyclable, reusable, and/or compostable</t>
  </si>
  <si>
    <t>2025 data will be available in July 2026</t>
  </si>
  <si>
    <t>Data stated here relates to plastic packaging only and is reported a year in arrears in line with Ellen MacArther Foundation reporting cycle. 2025 data will be available in July 2026. Further information on other packaging materials is available with Environment Metrics section.</t>
  </si>
  <si>
    <t>CG-HP-410a.2</t>
  </si>
  <si>
    <t>Discussion of strategies to reduce the environmental impact of packaging throughout its lifecycle</t>
  </si>
  <si>
    <t>Information on our approach to reducing the environmental impact of our packaging is included in our Sustainability Report.</t>
  </si>
  <si>
    <t xml:space="preserve">Environmental 
&amp; Social Impacts
of Palm Oil 
Supply Chain </t>
  </si>
  <si>
    <t>CG-HP-430a.1</t>
  </si>
  <si>
    <t xml:space="preserve">Amount of palm oil sourced, percentage certified through the Roundtable on Sustainable Palm Oil (RSPO) supply chains as (a) Identity Preserved, (b) Segregated, (c) Mass Balance, or (d) Book &amp; Claim </t>
  </si>
  <si>
    <t> Data will be published in 2026</t>
  </si>
  <si>
    <t>Activity metrics</t>
  </si>
  <si>
    <t xml:space="preserve">Units of products sold, total weight of products sold </t>
  </si>
  <si>
    <t>CG-HP-000.A</t>
  </si>
  <si>
    <t>Production volume: 2,950,187</t>
  </si>
  <si>
    <t>Number of manufacturing facilities</t>
  </si>
  <si>
    <t>CG-HP-000.B</t>
  </si>
  <si>
    <t>Country</t>
  </si>
  <si>
    <t>Comments</t>
  </si>
  <si>
    <t>Austria/Swiss</t>
  </si>
  <si>
    <t>Data submitted</t>
  </si>
  <si>
    <t>Denmark</t>
  </si>
  <si>
    <t>Finland</t>
  </si>
  <si>
    <t>Sweden</t>
  </si>
  <si>
    <t>Germany</t>
  </si>
  <si>
    <t>Greece</t>
  </si>
  <si>
    <t>Italy</t>
  </si>
  <si>
    <t>Romania</t>
  </si>
  <si>
    <t>Belgium/Brussels</t>
  </si>
  <si>
    <t>France</t>
  </si>
  <si>
    <t>Netherlands</t>
  </si>
  <si>
    <t>Portugal</t>
  </si>
  <si>
    <t>Spain</t>
  </si>
  <si>
    <t>Croatia</t>
  </si>
  <si>
    <t>Slovenia</t>
  </si>
  <si>
    <t>Czechia (Czech Republic)</t>
  </si>
  <si>
    <t>Slovakia</t>
  </si>
  <si>
    <t>Ireland</t>
  </si>
  <si>
    <t>Zero destruction</t>
  </si>
  <si>
    <t>Bulgaria</t>
  </si>
  <si>
    <t>no DC So zero destruction</t>
  </si>
  <si>
    <t>Latvia</t>
  </si>
  <si>
    <t>Lithuania</t>
  </si>
  <si>
    <t>Luxembourg</t>
  </si>
  <si>
    <t>Malta</t>
  </si>
  <si>
    <t>Cyprus</t>
  </si>
  <si>
    <t>Switzerland</t>
  </si>
  <si>
    <t xml:space="preserve">SECTION 1
</t>
  </si>
  <si>
    <t>Definitions</t>
  </si>
  <si>
    <t>For the purposes of this Annex, the following definitions apply:</t>
  </si>
  <si>
    <t>(a) ‘packaging’ means packaging as defined in Article 3(1) of Regulation (EU) 2025/40 of the European Parliament and of the Council1;</t>
  </si>
  <si>
    <t>(b) ‘waste’ means waste as defined in Article 3, point (1), of Directive 2008/98/EC of the European Parliament and of the Council2;</t>
  </si>
  <si>
    <t>(c) ‘recovery’ means recovery as defined in Article 3, point (15), of Directive 2008/98/EC;</t>
  </si>
  <si>
    <t>(d) ‘preparing for reuse’ means preparing for reuse as defined in Article 3, point (16), of Directive 2008/98/EC;</t>
  </si>
  <si>
    <t>(e) ‘recycling’ means recycling as defined in Article 3, point (17), of Directive 2008/98/EC;</t>
  </si>
  <si>
    <t>(f) ‘disposal’ means disposal as defined in Article 3, point (19), of Directive 2008/98/EC.</t>
  </si>
  <si>
    <t xml:space="preserve">SECTION 2 </t>
  </si>
  <si>
    <t>Format for the disclosure of information on discarded unsold consumer products</t>
  </si>
  <si>
    <t>Additional lines may be added as necessary. The format of the numbers shall not include separators and the information shall be rounded to the nearest whole number.</t>
  </si>
  <si>
    <t xml:space="preserve">Name of Legal Entity    </t>
  </si>
  <si>
    <t>Reckitt Benckiser SA/NV</t>
  </si>
  <si>
    <r>
      <t>Identifier of the Legal Entity</t>
    </r>
    <r>
      <rPr>
        <b/>
        <vertAlign val="superscript"/>
        <sz val="11"/>
        <rFont val="Calibri"/>
        <family val="2"/>
        <scheme val="minor"/>
      </rPr>
      <t>b</t>
    </r>
  </si>
  <si>
    <t xml:space="preserve">                  EUID          BEKBOBCE.0402.184.269</t>
  </si>
  <si>
    <t xml:space="preserve">                         Other, namely:</t>
  </si>
  <si>
    <r>
      <t>Type of Disclosure</t>
    </r>
    <r>
      <rPr>
        <b/>
        <vertAlign val="superscript"/>
        <sz val="11"/>
        <rFont val="Calibri"/>
        <family val="2"/>
        <scheme val="minor"/>
      </rPr>
      <t>c</t>
    </r>
  </si>
  <si>
    <t xml:space="preserve">              Standalone disclosure                        </t>
  </si>
  <si>
    <t xml:space="preserve">                  Consolidated disclosure including the following subsidiaries or member undertakings</t>
  </si>
  <si>
    <t>Financial year - start date</t>
  </si>
  <si>
    <t>Financial year - end date</t>
  </si>
  <si>
    <t>31/12/2025</t>
  </si>
  <si>
    <r>
      <t>Waste Treatment Operations</t>
    </r>
    <r>
      <rPr>
        <b/>
        <vertAlign val="superscript"/>
        <sz val="11"/>
        <color theme="1"/>
        <rFont val="Calibri"/>
        <family val="2"/>
        <scheme val="minor"/>
      </rPr>
      <t>i</t>
    </r>
  </si>
  <si>
    <r>
      <t>Product Category 
(CN code)</t>
    </r>
    <r>
      <rPr>
        <b/>
        <vertAlign val="superscript"/>
        <sz val="12"/>
        <color theme="1"/>
        <rFont val="Calibri"/>
        <family val="2"/>
        <scheme val="minor"/>
      </rPr>
      <t>d</t>
    </r>
  </si>
  <si>
    <r>
      <t>Description</t>
    </r>
    <r>
      <rPr>
        <b/>
        <vertAlign val="superscript"/>
        <sz val="12"/>
        <color theme="1"/>
        <rFont val="Calibri"/>
        <family val="2"/>
        <scheme val="minor"/>
      </rPr>
      <t>e</t>
    </r>
    <r>
      <rPr>
        <b/>
        <sz val="12"/>
        <color theme="1"/>
        <rFont val="Calibri"/>
        <family val="2"/>
        <scheme val="minor"/>
      </rPr>
      <t xml:space="preserve"> 
</t>
    </r>
  </si>
  <si>
    <r>
      <t>Number of units discarded</t>
    </r>
    <r>
      <rPr>
        <b/>
        <vertAlign val="superscript"/>
        <sz val="12"/>
        <color theme="1"/>
        <rFont val="Calibri"/>
        <family val="2"/>
        <scheme val="minor"/>
      </rPr>
      <t>f</t>
    </r>
  </si>
  <si>
    <r>
      <t>Total weight of units discarded (kg)</t>
    </r>
    <r>
      <rPr>
        <b/>
        <vertAlign val="superscript"/>
        <sz val="12"/>
        <color theme="1"/>
        <rFont val="Calibri"/>
        <family val="2"/>
        <scheme val="minor"/>
      </rPr>
      <t>g</t>
    </r>
  </si>
  <si>
    <t>Packaging included in the weight of units discarded? (Yes/No)</t>
  </si>
  <si>
    <r>
      <t>Reasons for Discarding</t>
    </r>
    <r>
      <rPr>
        <b/>
        <vertAlign val="superscript"/>
        <sz val="12"/>
        <color theme="1"/>
        <rFont val="Calibri"/>
        <family val="2"/>
        <scheme val="minor"/>
      </rPr>
      <t>h</t>
    </r>
  </si>
  <si>
    <t>Preparing for reuse (%)</t>
  </si>
  <si>
    <t>Destruction</t>
  </si>
  <si>
    <t>Unknown (%)</t>
  </si>
  <si>
    <t>Recycling (%)</t>
  </si>
  <si>
    <t>Other Recovery, eg energy recovery (%)</t>
  </si>
  <si>
    <t>Disposal (%)</t>
  </si>
  <si>
    <t>Total Destruction (%)</t>
  </si>
  <si>
    <t>2501</t>
  </si>
  <si>
    <t>Salt (including table salt and denatured salt) and pure sodium chloride, whether or not in aqueous solution; sea water</t>
  </si>
  <si>
    <t>YES</t>
  </si>
  <si>
    <t>damage caused to products as a result of their handling, or detected after products have been returned</t>
  </si>
  <si>
    <t>3004</t>
  </si>
  <si>
    <t>Medicaments (excluding goods of heading No 3002, 3005 or 3006) consisting of mixed or unmixed products for therapeutic or prophylactic uses, put up in measured doses or in forms or packings for retail sale</t>
  </si>
  <si>
    <t>unfitness of products for the purpose for which they are intended, taking into account, where applicable, Union and national law and technical standards</t>
  </si>
  <si>
    <t>3304</t>
  </si>
  <si>
    <t>Beauty or make-up preparations and preparations for the care of the skin (other than medicaments), including sunscreen or sun tan preparations; manicure or pedicure preparations</t>
  </si>
  <si>
    <t>3306</t>
  </si>
  <si>
    <t>Preparations for oral or dental hygiene, including denture fixative pastes and powders</t>
  </si>
  <si>
    <t>3307</t>
  </si>
  <si>
    <t>Pre-shave, shaving or after-shave preparations, personal deodorants, bath preparations, depilatories and other perfumery, cosmetic or toilet preparations, not elsewhere specified or included; prepared room deodorizers, whether or not perfumed or having disinfectant properties</t>
  </si>
  <si>
    <t>3401</t>
  </si>
  <si>
    <t>Soap; organic surface-active products and preparations for use as soap, in the form of bars, cakes, moulded pieces or shapes, whether or not containing soap; paper, wadding, felt and non-wovens, impregnated, coated or covered with soap or detergent</t>
  </si>
  <si>
    <t>3402</t>
  </si>
  <si>
    <t>Organic surface-active agents (other than soap); surface-active preparations, washing preparations (including auxiliary washing preparations) and cleaning preparations, whether or not containing soap, other than those of heading No 3401</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</si>
  <si>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</si>
  <si>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</si>
  <si>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4014</t>
  </si>
  <si>
    <t>Hygienic or pharmaceutical articles (including teats), of vulcanized rubber other than hard rubber, with or without fittings of hard rubber</t>
  </si>
  <si>
    <t>8509</t>
  </si>
  <si>
    <t>Electro-mechanical domestic appliances, with self-contained electric motor</t>
  </si>
  <si>
    <t>8543</t>
  </si>
  <si>
    <t>Electrical machines and apparatus, having individual functions, not specified or included elsewhere in this chapter</t>
  </si>
  <si>
    <t>#N/A</t>
  </si>
  <si>
    <t>Mixed pallets</t>
  </si>
  <si>
    <r>
      <t xml:space="preserve">Measures </t>
    </r>
    <r>
      <rPr>
        <b/>
        <u/>
        <sz val="12"/>
        <color theme="1"/>
        <rFont val="Calibri"/>
        <family val="2"/>
        <scheme val="minor"/>
      </rPr>
      <t>taken</t>
    </r>
    <r>
      <rPr>
        <b/>
        <sz val="12"/>
        <color theme="1"/>
        <rFont val="Calibri"/>
        <family val="2"/>
        <scheme val="minor"/>
      </rPr>
      <t xml:space="preserve"> to prevent the destruction of unsold consumer products</t>
    </r>
    <r>
      <rPr>
        <b/>
        <vertAlign val="superscript"/>
        <sz val="12"/>
        <color theme="1"/>
        <rFont val="Calibri"/>
        <family val="2"/>
        <scheme val="minor"/>
      </rPr>
      <t>j</t>
    </r>
  </si>
  <si>
    <t>Monthly Review of stock and managed accordingly via brokers and charities</t>
  </si>
  <si>
    <r>
      <t xml:space="preserve">Measures </t>
    </r>
    <r>
      <rPr>
        <b/>
        <u/>
        <sz val="12"/>
        <color theme="1"/>
        <rFont val="Calibri"/>
        <family val="2"/>
        <scheme val="minor"/>
      </rPr>
      <t>planned</t>
    </r>
    <r>
      <rPr>
        <b/>
        <sz val="12"/>
        <color theme="1"/>
        <rFont val="Calibri"/>
        <family val="2"/>
        <scheme val="minor"/>
      </rPr>
      <t xml:space="preserve"> to prevent the destruction of unsold consumer products</t>
    </r>
    <r>
      <rPr>
        <b/>
        <vertAlign val="superscript"/>
        <sz val="12"/>
        <color theme="1"/>
        <rFont val="Calibri"/>
        <family val="2"/>
        <scheme val="minor"/>
      </rPr>
      <t>k</t>
    </r>
  </si>
  <si>
    <t>Add to the process above internal outlet and internal distribution</t>
  </si>
  <si>
    <t>a) The name of the legal entity shall either be the name of the standalone undertaking or, for a subsidiary, the name of the parent undertaking of a group in the case of a consolidated disclosure.
b) The identifier of the legal entity shall be the European unique identifier (‘EUID’) established by Directive (EU) 2017/1132 of the European Parliament and of the Council3 or, where not available, any another identifier from an officially recognised scheme in the Member State concerned. c) In the case of a consolidated disclosure, the subsidiaries discarding unsold consumer products shall be listed in addition to the parent undertaking. In the case of other groups consisting of independent undertakings and a central organisation supporting the group of independent undertakings with a common brand name, consolidated disclosure may take place on a shared website, provided that the member undertakings are listed.
d) Product categories shall be disclosed using the CN codes in accordance with Article 3.
e) The description shall be established on the basis of the combined nomenclature as set out in Annex I to Regulation (EEC) No 2658/87 or a more detailed description.
f) The total number of units discarded during the disclosure period shall be provided for each product category. The number of units may be estimated on the basis of the accurately determined total weight of units discarded. Multiple items sold together, such as an electric drill with drill bits, cosmetic kits or first aid kits, may be considered as one unit and may, where appropriate, indicate more than one CN code. Where estimates are used, this should be clarified by accompanying the disclosed value with ‘±’.
g) The total weight of units discarded shall be the combined weight of all units discarded during the disclosure period per each product category, measured in kilogrammes. The total weight of units may be estimated on the basis of the accurately determined number of units discarded. Where estimates are used, this should be clarified by accompanying the disclosed value with ‘±’.
h) Reasons for discarding the products shall, where applicable, refer to the reasons listed in delegated acts adopted pursuant to Article 25(5) of Regulation 2024/1781. A more detailed explanation may be added. If units of the same product category are discarded for different reasons, a separate line is necessary for each reason, indicating the number and weight of units for each reason.
i) Waste treatment operations shall indicate the proportion of discarded products delivered to each specific operation. Information on waste treatment shall be retrieved from waste treatment operators that collect unsold consumer products. Where information on the treatment of discarded products cannot be obtained, treatment shall be listed as ‘unknown’. The percentages of disclosed waste treatment operations shall be calculated on the basis of the weight of discarded unsold consumer products. Destruction is the sum of recycling, other recovery and disposal.
j) Measures taken to prevent the destruction of unsold consumer products shall include measures taken in the preceding financial year and must be based, where relevant, on the information on unsold consumer products destroyed in the past.
k) Measures planned to prevent the destruction of unsold consumer products shall include measures for implementation in the future. They shall, in particular, include specific measures necessary to prevent the destruction of the categories of products destroyed in the preceding financial year for the same reasons and describe how the measures are expected to achieve that purpose.</t>
  </si>
  <si>
    <r>
      <t>Name of Legal Entity</t>
    </r>
    <r>
      <rPr>
        <b/>
        <vertAlign val="superscript"/>
        <sz val="11"/>
        <rFont val="Calibri"/>
        <family val="2"/>
        <scheme val="minor"/>
      </rPr>
      <t>a</t>
    </r>
  </si>
  <si>
    <t>RB HYGIENE HOME SAS</t>
  </si>
  <si>
    <t>BE-BCE-0713700165</t>
  </si>
  <si>
    <t xml:space="preserve">                                     Standalone disclosure                        </t>
  </si>
  <si>
    <r>
      <t>Number of units discarded</t>
    </r>
    <r>
      <rPr>
        <b/>
        <vertAlign val="superscript"/>
        <sz val="12"/>
        <color theme="1"/>
        <rFont val="Calibri"/>
        <family val="2"/>
        <scheme val="minor"/>
      </rPr>
      <t>f (EA)</t>
    </r>
  </si>
  <si>
    <t>Salt (including table salt and denatured salt) and pure sodium chloride, whether or not in aqueous solution or containing added anti‑caking or free‑flowing agents; sea water</t>
  </si>
  <si>
    <t>Yes</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</si>
  <si>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</si>
  <si>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Organic surface‑active agents (other than soap); surface‑active preparations, washing preparations (including auxiliary washing preparations) and cleaning preparations, whether or not containing soap, other than those of heading 3401.</t>
  </si>
  <si>
    <t>3406</t>
  </si>
  <si>
    <t>Candles, tapers and the like.</t>
  </si>
  <si>
    <t>a) The name of the legal entity shall either be the name of the standalone undertaking or, for a subsidiary, the name of the parent undertaking of a group in the case of a consolidated disclosure.
b) The identifier of the legal entity shall be the European unique identifier (‘EUID’) established by Directive (EU) 2017/1132 of the European Parliament and of the Council3 or, where not available, any another identifier from an officially recognised scheme in the Member State concerned. c) In the case of a consolidated disclosure, the subsidiaries discarding unsold consumer products shall be listed in addition to the parent undertaking. In the case of other groups consisting of independent undertakings and a central organisation supporting the group of independent undertakings with a common brand name, consolidated disclosure may take place on a shared website, provided that the member undertakings are listed.
d) Product categories shall be disclosed using the CN codes in accordance with Article 3.
e) The description shall be established on the basis of the combined nomenclature as set out inThis Policy Brief examines how the EU can accelerate chemical sector decarbonisation while safeguarding competitiveness through demand-side measures. By taking a value-chain perspective, the Policy Brief puts forward policy recommendations to help accelerate industrial decarbonisation in the chemicals sector while preserving the Union’s industrial base. or a more detailed description.
f) The total number of units discarded during the disclosure period shall be provided for each product category. The number of units may be estimated on the basis of the accurately determined total weight of units discarded. Multiple items sold together, such as an electric drill with drill bits, cosmetic kits or first aid kits, may be considered as one unit and may, where appropriate, indicate more than one CN code. Where estimates are used, this should be clarified by accompanying the disclosed value with ‘±’.
g) The total weight of units discarded shall be the combined weight of all units discarded during the disclosure period per each product category, measured in kilogrammes. The total weight of units may be estimated on the basis of the accurately determined number of units discarded. Where estimates are used, this should be clarified by accompanying the disclosed value with ‘±’.
h) Reasons for discarding the products shall, where applicable, refer to the reasons listed in delegated acts adopted pursuant to Article 25(5) of Regulation 2024/1781. A more detailed explanation may be added. If units of the same product category are discarded for different reasons, a separate line is necessary for each reason, indicating the number and weight of units for each reason.
i) Waste treatment operations shall indicate the proportion of discarded products delivered to each specific operation. Information on waste treatment shall be retrieved from waste treatment operators that collect unsold consumer products. Where information on the treatment of discarded products cannot be obtained, treatment shall be listed as ‘unknown’. The percentages of disclosed waste treatment operations shall be calculated on the basis of the weight of discarded unsold consumer products. Destruction is the sum of recycling, other recovery and disposal.
j) Measures taken to prevent the destruction of unsold consumer products shall include measures taken in the preceding financial year and must be based, where relevant, on the information on unsold consumer products destroyed in the past.
k) Measures planned to prevent the destruction of unsold consumer products shall include measures for implementation in the future. They shall, in particular, include specific measures necessary to prevent the destruction of the categories of products destroyed in the preceding financial year for the same reasons and describe how the measures are expected to achieve that purpose.</t>
  </si>
  <si>
    <t xml:space="preserve">Reckitt Benckiser Kft. </t>
  </si>
  <si>
    <t xml:space="preserve">                  EUID HUOCCSZ.01-09-073850</t>
  </si>
  <si>
    <t xml:space="preserve">                         Other, namely: </t>
  </si>
  <si>
    <t xml:space="preserve">                  Consolidated disclosure including the following subsidiaries or member undertakings: RB (Hygiene Home) Hungary Kft</t>
  </si>
  <si>
    <t>01/01/2025</t>
  </si>
  <si>
    <t>Salts, incl. table salt and denatured salt, and pure sodium chloride, whether or not in aqueous solution or containing added anti-caking or free-flowing agents; sea water</t>
  </si>
  <si>
    <t xml:space="preserve">	
Beauty or make-up preparations and preparations for the care of the skin (other than medicaments), including sunscreen or sun tan preparations; manicure or pedicure preparations</t>
  </si>
  <si>
    <t xml:space="preserve">	
Pre-shave, shaving or after-shave preparations, personal deodorants, bath preparations, depilatories and other perfumery, cosmetic or toilet preparations, not elsewhere specified or included; prepared room deodorizers, whether or not perfumed or having disinfectant properties</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</si>
  <si>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</si>
  <si>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Organic surface-active agents (other than soap); surface-active preparations, washing preparations (including auxiliary washing preparations) and cleaning preparations, whether or not containing soap, other than those of heading 3401</t>
  </si>
  <si>
    <t>Organic surface-active agents (other than soap); surface-active preparations, washing preparations (including auxiliary washing preparations) and cleaning preparations, whether or not containing soap, other than those of heading 3403</t>
  </si>
  <si>
    <t xml:space="preserve">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No 3404</t>
  </si>
  <si>
    <t xml:space="preserve">	
Candles, tapers and the like</t>
  </si>
  <si>
    <t>Prepared binders for foundry moulds or cores; chemical products and preparations for the chemical or allied industries, incl. mixtures of natural products, n.e.s.</t>
  </si>
  <si>
    <t xml:space="preserve">	
Hygienic or pharmaceutical articles (including teats), of vulcanized rubber other than hard rubber, with or without fittings of hard rubber</t>
  </si>
  <si>
    <t>Electromechanical domestic appliances, with self-contained electric motor, other than vacuum cleaners of heading 8508</t>
  </si>
  <si>
    <t>Mechano-therapy appliances; massage apparatus; psychological aptitude-testing apparatus; ozone therapy, oxygen therapy, aerosol therapy, artificial respiration or other therapeutic respiration apparatus</t>
  </si>
  <si>
    <t>RB Health Nordic A/S</t>
  </si>
  <si>
    <t xml:space="preserve">                  EUID  DK61016317</t>
  </si>
  <si>
    <t>Damage caused to products as a result of their handling, or detected after products have been returned</t>
  </si>
  <si>
    <t>RB Hygiene Home Nordic A/S</t>
  </si>
  <si>
    <t xml:space="preserve">                  EUID DK 40131299</t>
  </si>
  <si>
    <t>Packaging included in the weight of units discarded?</t>
  </si>
  <si>
    <t>Reckitt Benckiser Healthcare France</t>
  </si>
  <si>
    <t xml:space="preserve">                  EUID : FR7801.389514555</t>
  </si>
  <si>
    <t xml:space="preserve"> Consolidated disclosure including the following subsidiaries or member undertakings</t>
  </si>
  <si>
    <t>Packaging included in the weight of units discarded? (Yes/no)</t>
  </si>
  <si>
    <t>Reckitt Benckiser France</t>
  </si>
  <si>
    <t xml:space="preserve">                  EUID FR7801.562102558</t>
  </si>
  <si>
    <t>Shaving preparations, incl. pre-shave and aftershave products, personal deodorants, bath and shower preparations, depilatories and other perfumery, toilet or cosmetic preparations, n.e.s.; prepared room deodorisers, whether or not perfumed or having disinfectant properties</t>
  </si>
  <si>
    <t>Organic surface-active agents (excl. soap); surface-active preparations, washing preparations, incl. auxiliary washing preparations, and cleaning preparations, whether or not containing soap (excl. those of heading 3401)</t>
  </si>
  <si>
    <t xml:space="preserve">	
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</si>
  <si>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6406</t>
  </si>
  <si>
    <t>Parts of footwear (including uppers whether or not attached to soles other than outer soles); removable in-soles, heel cushions and similar articles; gaiters, leggings and similar articles, and parts thereof</t>
  </si>
  <si>
    <t>Electromechanical domestic appliances, with self-contained electric motor; parts thereof (excl. vacuum cleaners, dry and wet vacuum cleaners)</t>
  </si>
  <si>
    <t>8510</t>
  </si>
  <si>
    <t>Shavers and hair clippers, with self-contained electric motor</t>
  </si>
  <si>
    <t>damage caused to products as a result of their handling, or detected after products have been returned, which cannot be repaired in a cost-effective manner</t>
  </si>
  <si>
    <t>9019</t>
  </si>
  <si>
    <t>EU ID FR-7801-843497033</t>
  </si>
  <si>
    <t>2815</t>
  </si>
  <si>
    <t>Sodium hydroxide (caustic soda); potassium hydroxide (caustic potash); peroxides of sodium or potassium.</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</si>
  <si>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</si>
  <si>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Soap; organic surface-active products and preparations for use as soap, in the form of bars, cakes, moulded pieces or shapes, whether or not containing soap; organic surface-active products and preparations for washing the skin, in liquid or cream form and put up for retail sale, whether or not containing soap; paper, wadding, felt and nonwovens impregnated, coated or covered with soap or detergent</t>
  </si>
  <si>
    <t>3404</t>
  </si>
  <si>
    <t>Artificial waxes and prepared waxes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</si>
  <si>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</si>
  <si>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3824</t>
  </si>
  <si>
    <t>Prepared binders for foundry moulds or cores; chemical products and preparations of the chemical or allied industries (including those consisting of mixtures of natural products), not elsewhere specified or included</t>
  </si>
  <si>
    <t>Reckitt Benckiser Austria GmbH</t>
  </si>
  <si>
    <t xml:space="preserve">                  EUID ATBRA.117263-000</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</si>
  <si>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</si>
  <si>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Organic surface-active agents (other than soap); surface-active
preparations, washing preparations (including auxiliary washing
preparations) and cleaning preparations, whether or not containing
soap, other than those of heading 3401</t>
  </si>
  <si>
    <t>Candles, tapers and the like</t>
  </si>
  <si>
    <t>Prepared binders for foundry moulds or cores; chemical products and preparations of the chemical or allied industries (including those consisting of mixtures of natural products), not elsewhere specified or included; residual products of the chemical or allied industries, not elsewhere specified or included</t>
  </si>
  <si>
    <t>4818</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</si>
  <si>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</si>
  <si>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Electromechanical domestic appliances, with self-contained electric
motor, other than vacuum cleaners of heading 8508</t>
  </si>
  <si>
    <t xml:space="preserve">Mechano-therapy appliances; massage apparatus; psychological aptitude-testing apparatus; ozone therapy, oxygen therapy, aerosol therapy, artificial respiration or other therapeutic respiration apparatus
</t>
  </si>
  <si>
    <t>Reckitt Benckiser Deutschland GmbH</t>
  </si>
  <si>
    <t xml:space="preserve">                  EUID DEB8535.HRB9552</t>
  </si>
  <si>
    <t xml:space="preserve">                  Consolidated disclosure including the following subsidiaries or member undertakings: RB Hygiene Home Deutschland GmbH; Propack Produkte für Haushalt und Körperpflege GmbH; EH Deutschland GmbH</t>
  </si>
  <si>
    <t xml:space="preserve">	
Preparations for oral or dental hygiene, including denture fixative pastes and powders</t>
  </si>
  <si>
    <t xml:space="preserve">Reckitt Benckiser Hellas Healthcare S.A </t>
  </si>
  <si>
    <t xml:space="preserve">                  EUID ELGEMI.000644601000</t>
  </si>
  <si>
    <t>unfitness of products for the purpose for which they are intended, taking into account, where applicable, Union and 
national law and technical standards;</t>
  </si>
  <si>
    <t>8516</t>
  </si>
  <si>
    <t>3926</t>
  </si>
  <si>
    <t>3405</t>
  </si>
  <si>
    <t>Reckitt Benckiser Healthcare (Italia) S.p.A.</t>
  </si>
  <si>
    <t xml:space="preserve">                  EUID ITRI.06325010152</t>
  </si>
  <si>
    <t>3006</t>
  </si>
  <si>
    <t>Pharmaceutical goods specified in note 3 to this chapter</t>
  </si>
  <si>
    <t>Reckitt Benckiser Commercial (Italia) S.r.l</t>
  </si>
  <si>
    <t xml:space="preserve">                  EUID ITRI.08376900968</t>
  </si>
  <si>
    <t>1108</t>
  </si>
  <si>
    <t>Starches; inulin</t>
  </si>
  <si>
    <t xml:space="preserve">	
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</si>
  <si>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</si>
  <si>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RECKITT BENCKISER (POLAND) S.A.</t>
  </si>
  <si>
    <t xml:space="preserve">                  EUID: PLKRS.0000093441</t>
  </si>
  <si>
    <t>hygienic or pharmaceutical articles of vulcanised rubber</t>
  </si>
  <si>
    <t>insecticides, rodenticides, fungicides, herbicides, disinfectants and similar products, whether or not they are put up for retail sale.</t>
  </si>
  <si>
    <t>cosmetic and make‑up preparations, and skincare products that are not medicines or medical devices.</t>
  </si>
  <si>
    <t>E.H. (Poland) Sp. z o.o.</t>
  </si>
  <si>
    <t xml:space="preserve">                  EUID PLKRS.0001133572</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</si>
  <si>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</si>
  <si>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 xml:space="preserve"> damage caused to products as a result of their handling, or detected after products have been returned</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</si>
  <si>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t>
  </si>
  <si>
    <t>RB (Hygiene Home) Poland Sp. z o.o.</t>
  </si>
  <si>
    <t xml:space="preserve">                  EUID PLKRS.0000782193</t>
  </si>
  <si>
    <t>Reckitt Benckiser (Portugal) SA</t>
  </si>
  <si>
    <t xml:space="preserve">                  EUID PTIRNMJ.501398031</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</si>
  <si>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</si>
  <si>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Organic surface-active agents (other than soap); surface-active 
preparations, washing preparations (including auxiliary 
washing preparations) and cleaning preparations, whether or 
not containing soap, other than those of heading 3400</t>
  </si>
  <si>
    <t>Organic surface-active agents (other than soap); surface-active 
preparations, washing preparations (including auxiliary 
washing preparations) and cleaning preparations, whether or 
not containing soap, other than those of heading 3401</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</si>
  <si>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</si>
  <si>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Finishing agents, dye carriers to accelerate the dyeing or fixing 
of dyestuffs and other products and preparations (for example, 
dressings and mordants), of a kind used in the textile, paper, 
leather or like industries, not elsewhere specified or included</t>
  </si>
  <si>
    <t>Prepared binders for foundry moulds or cores; chemical 
products and preparations of the chemical or allied industries 
(including those consisting of mixtures of natural products), 
not elsewhere specified or included</t>
  </si>
  <si>
    <t>Legal Entity</t>
  </si>
  <si>
    <t>Reckitt Benckiser Healthcare SA</t>
  </si>
  <si>
    <t xml:space="preserve">                  EUID ES08005.000422835</t>
  </si>
  <si>
    <t>Legal Entity Name</t>
  </si>
  <si>
    <t>Reckitt Benckiser ESPANA SL</t>
  </si>
  <si>
    <t xml:space="preserve">                  EUID ES08005.000326076</t>
  </si>
  <si>
    <t xml:space="preserve">Organic surface-active agents (other than soap); surface-active prepa_x0002_rations, washing preparations (including auxiliary washing prepara_x0002_tions) and cleaning preparations, whether or not containing soap, other
than those of heading No 3401 </t>
  </si>
  <si>
    <t>±24980</t>
  </si>
  <si>
    <t xml:space="preserve">Yes                   </t>
  </si>
  <si>
    <t>Pre-shave, shaving or after-shave preparations, personal deodorants, bath preparations, depilatories and other perfumery, cosmetic or toilet preparations, not elsewhere specified or included ; prepared room deodorizers, whether or not perfumed or having disinfectant proper_x0002_ties :</t>
  </si>
  <si>
    <t>±46812</t>
  </si>
  <si>
    <t>RB (Hygiene Home) Romania SRL</t>
  </si>
  <si>
    <t xml:space="preserve">                  EUID ROONRC.J2018018312404 </t>
  </si>
  <si>
    <t xml:space="preserve">    Other, namely: 	</t>
  </si>
  <si>
    <t>Reckitt Benckiser (Romania) SRL</t>
  </si>
  <si>
    <t xml:space="preserve">                  EUID ROONRC.J40/2034/2002</t>
  </si>
  <si>
    <t xml:space="preserve">    Other, namely: </t>
  </si>
  <si>
    <t xml:space="preserve">   Fats blends</t>
  </si>
  <si>
    <t xml:space="preserve">   Soap noodles</t>
  </si>
  <si>
    <t xml:space="preserve">   Palm derived surfactants</t>
  </si>
  <si>
    <t>% from unknown origins</t>
  </si>
  <si>
    <t>Direct soy volumes sourced (metric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</si>
</sst>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1" formatCode="_-* #,##0_-;\-* #,##0_-;_-* &quot;-&quot;_-;_-@_-"/>
    <numFmt numFmtId="43" formatCode="_-* #,##0.00_-;\-* #,##0.00_-;_-* &quot;-&quot;??_-;_-@_-"/>
    <numFmt numFmtId="164" formatCode="0.0%"/>
    <numFmt numFmtId="165" formatCode="0.0"/>
    <numFmt numFmtId="166" formatCode="_-* #,##0_-;\-* #,##0_-;_-* &quot;-&quot;??_-;_-@_-"/>
    <numFmt numFmtId="167" formatCode="_(* #,##0.0_);_(* \(#,##0.0\);_(* &quot;-&quot;?_);_(@_)"/>
  </numFmts>
  <fonts count="76" x14ac:knownFonts="1">
    <font>
      <sz val="11"/>
      <color theme="1"/>
      <name val="Calibri"/>
      <family val="2"/>
      <scheme val="minor"/>
    </font>
    <font>
      <sz val="11"/>
      <color theme="1"/>
      <name val="Calibri"/>
      <family val="2"/>
      <scheme val="minor"/>
    </font>
    <font>
      <sz val="7.5"/>
      <color theme="1"/>
      <name val="Energy"/>
      <family val="2"/>
    </font>
    <font>
      <sz val="8"/>
      <color theme="1"/>
      <name val="Energy"/>
      <family val="2"/>
    </font>
    <font>
      <b/>
      <sz val="6"/>
      <color rgb="FFFF007F"/>
      <name val="Energy"/>
      <family val="2"/>
    </font>
    <font>
      <b/>
      <sz val="8"/>
      <color rgb="FF000000"/>
      <name val="Energy"/>
      <family val="2"/>
    </font>
    <font>
      <vertAlign val="superscript"/>
      <sz val="8"/>
      <color theme="1"/>
      <name val="Energy"/>
      <family val="2"/>
    </font>
    <font>
      <b/>
      <sz val="8"/>
      <color theme="1"/>
      <name val="Energy"/>
      <family val="2"/>
    </font>
    <font>
      <b/>
      <vertAlign val="superscript"/>
      <sz val="8"/>
      <color rgb="FF000000"/>
      <name val="Energy"/>
      <family val="2"/>
    </font>
    <font>
      <b/>
      <sz val="8"/>
      <color rgb="FFFF0000"/>
      <name val="Energy"/>
      <family val="2"/>
    </font>
    <font>
      <sz val="8"/>
      <color rgb="FFFF0000"/>
      <name val="Energy"/>
      <family val="2"/>
    </font>
    <font>
      <b/>
      <sz val="8"/>
      <color rgb="FFFF007F"/>
      <name val="Energy"/>
      <family val="2"/>
    </font>
    <font>
      <sz val="8"/>
      <name val="Energy"/>
      <family val="2"/>
    </font>
    <font>
      <b/>
      <sz val="8"/>
      <name val="Energy"/>
      <family val="2"/>
    </font>
    <font>
      <vertAlign val="superscript"/>
      <sz val="8"/>
      <name val="Energy"/>
      <family val="2"/>
    </font>
    <font>
      <sz val="8"/>
      <color rgb="FF000000"/>
      <name val="Energy"/>
      <family val="2"/>
    </font>
    <font>
      <b/>
      <sz val="8"/>
      <color rgb="FFFFFFFF"/>
      <name val="Energy"/>
      <family val="2"/>
    </font>
    <font>
      <b/>
      <sz val="8.5"/>
      <color rgb="FFFFFFFF"/>
      <name val="Energy"/>
      <family val="2"/>
    </font>
    <font>
      <sz val="8.5"/>
      <color rgb="FF000000"/>
      <name val="Energy"/>
      <family val="2"/>
    </font>
    <font>
      <b/>
      <sz val="9"/>
      <color rgb="FF000000"/>
      <name val="Energy"/>
      <family val="2"/>
    </font>
    <font>
      <sz val="9"/>
      <color rgb="FF000000"/>
      <name val="Energy"/>
      <family val="2"/>
    </font>
    <font>
      <b/>
      <sz val="10.5"/>
      <color rgb="FF55C3F0"/>
      <name val="Energy"/>
      <family val="2"/>
    </font>
    <font>
      <sz val="10.5"/>
      <color rgb="FF000000"/>
      <name val="Energy"/>
      <family val="2"/>
    </font>
    <font>
      <b/>
      <sz val="10.5"/>
      <color rgb="FF7030A0"/>
      <name val="Energy"/>
      <family val="2"/>
    </font>
    <font>
      <sz val="9"/>
      <color rgb="FF7030A0"/>
      <name val="Energy"/>
      <family val="2"/>
    </font>
    <font>
      <sz val="9"/>
      <color rgb="FF55C3F0"/>
      <name val="Energy"/>
      <family val="2"/>
    </font>
    <font>
      <b/>
      <sz val="10"/>
      <color rgb="FF000000"/>
      <name val="Energy"/>
      <family val="2"/>
    </font>
    <font>
      <b/>
      <sz val="10"/>
      <color theme="1"/>
      <name val="Energy"/>
      <family val="2"/>
    </font>
    <font>
      <b/>
      <sz val="7"/>
      <color rgb="FFFFFFFF"/>
      <name val="Energy"/>
      <family val="2"/>
    </font>
    <font>
      <b/>
      <sz val="7"/>
      <color rgb="FF000000"/>
      <name val="Energy"/>
      <family val="2"/>
    </font>
    <font>
      <b/>
      <sz val="7"/>
      <color theme="1"/>
      <name val="Energy"/>
      <family val="2"/>
    </font>
    <font>
      <sz val="11"/>
      <color theme="1"/>
      <name val="Calibri"/>
      <family val="2"/>
      <scheme val="minor"/>
    </font>
    <font>
      <sz val="8"/>
      <name val="Calibri"/>
      <family val="2"/>
      <scheme val="minor"/>
    </font>
    <font>
      <sz val="11"/>
      <color theme="1"/>
      <name val="Energy"/>
      <family val="2"/>
    </font>
    <font>
      <i/>
      <sz val="8"/>
      <name val="Energy"/>
      <family val="2"/>
    </font>
    <font>
      <sz val="8"/>
      <color theme="1" tint="0.499984740745262"/>
      <name val="Energy"/>
      <family val="2"/>
    </font>
    <font>
      <sz val="11"/>
      <color theme="1" tint="0.499984740745262"/>
      <name val="Energy"/>
      <family val="2"/>
    </font>
    <font>
      <sz val="7"/>
      <color theme="1"/>
      <name val="Energy"/>
      <family val="2"/>
    </font>
    <font>
      <sz val="6"/>
      <color theme="1"/>
      <name val="Energy"/>
      <family val="2"/>
    </font>
    <font>
      <vertAlign val="subscript"/>
      <sz val="8"/>
      <name val="Energy"/>
      <family val="2"/>
    </font>
    <font>
      <b/>
      <sz val="7"/>
      <name val="Energy"/>
      <family val="2"/>
    </font>
    <font>
      <sz val="6"/>
      <color rgb="FF000000"/>
      <name val="Energy"/>
      <family val="2"/>
    </font>
    <font>
      <b/>
      <sz val="11"/>
      <color rgb="FF000000"/>
      <name val="Aptos Narrow"/>
      <family val="2"/>
    </font>
    <font>
      <sz val="11"/>
      <color rgb="FF000000"/>
      <name val="Aptos Narrow"/>
      <family val="2"/>
    </font>
    <font>
      <sz val="11"/>
      <color rgb="FF000000"/>
      <name val="Calibri"/>
      <family val="2"/>
      <scheme val="minor"/>
    </font>
    <font>
      <b/>
      <sz val="8"/>
      <color theme="0"/>
      <name val="Energy"/>
      <family val="2"/>
    </font>
    <font>
      <sz val="12"/>
      <color rgb="FF000000"/>
      <name val="Aptos"/>
      <family val="2"/>
    </font>
    <font>
      <sz val="12"/>
      <color rgb="FF242424"/>
      <name val="Aptos"/>
      <family val="2"/>
    </font>
    <font>
      <b/>
      <i/>
      <sz val="8"/>
      <name val="Energy"/>
      <family val="2"/>
    </font>
    <font>
      <b/>
      <i/>
      <sz val="8"/>
      <name val="Energy"/>
      <family val="2"/>
    </font>
    <font>
      <vertAlign val="superscript"/>
      <sz val="6"/>
      <color theme="1"/>
      <name val="Energy"/>
      <family val="2"/>
    </font>
    <font>
      <sz val="11"/>
      <color rgb="FF006100"/>
      <name val="Aptos Narrow"/>
      <family val="2"/>
    </font>
    <font>
      <b/>
      <sz val="11"/>
      <color theme="1"/>
      <name val="Calibri"/>
      <family val="2"/>
      <scheme val="minor"/>
    </font>
    <font>
      <b/>
      <sz val="10"/>
      <color theme="0"/>
      <name val="Energy"/>
      <family val="2"/>
    </font>
    <font>
      <i/>
      <sz val="11"/>
      <color theme="1"/>
      <name val="Calibri"/>
      <family val="2"/>
      <scheme val="minor"/>
    </font>
    <font>
      <b/>
      <sz val="11"/>
      <name val="Calibri"/>
      <family val="2"/>
      <scheme val="minor"/>
    </font>
    <font>
      <sz val="11"/>
      <name val="Calibri"/>
      <family val="2"/>
      <scheme val="minor"/>
    </font>
    <font>
      <b/>
      <vertAlign val="superscript"/>
      <sz val="11"/>
      <name val="Calibri"/>
      <family val="2"/>
      <scheme val="minor"/>
    </font>
    <font>
      <b/>
      <vertAlign val="superscript"/>
      <sz val="11"/>
      <color theme="1"/>
      <name val="Calibri"/>
      <family val="2"/>
      <scheme val="minor"/>
    </font>
    <font>
      <b/>
      <sz val="12"/>
      <color theme="1"/>
      <name val="Calibri"/>
      <family val="2"/>
      <scheme val="minor"/>
    </font>
    <font>
      <b/>
      <vertAlign val="superscript"/>
      <sz val="12"/>
      <color theme="1"/>
      <name val="Calibri"/>
      <family val="2"/>
      <scheme val="minor"/>
    </font>
    <font>
      <b/>
      <sz val="12"/>
      <name val="Calibri"/>
      <family val="2"/>
      <scheme val="minor"/>
    </font>
    <font>
      <b/>
      <u/>
      <sz val="12"/>
      <color theme="1"/>
      <name val="Calibri"/>
      <family val="2"/>
      <scheme val="minor"/>
    </font>
    <font>
      <b/>
      <sz val="11"/>
      <color theme="1"/>
      <name val="Calibri"/>
      <family val="2"/>
      <charset val="238"/>
      <scheme val="minor"/>
    </font>
    <font>
      <sz val="11"/>
      <color theme="1"/>
      <name val="Calibri"/>
      <family val="2"/>
      <charset val="238"/>
      <scheme val="minor"/>
    </font>
    <font>
      <sz val="11"/>
      <color rgb="FF000000"/>
      <name val="Calibri"/>
      <family val="2"/>
    </font>
    <font>
      <sz val="10"/>
      <color theme="1"/>
      <name val="Arial"/>
      <family val="2"/>
    </font>
    <font>
      <sz val="11"/>
      <color theme="1"/>
      <name val="Aptos Narrow"/>
      <family val="2"/>
    </font>
    <font>
      <b/>
      <vertAlign val="superscript"/>
      <sz val="8"/>
      <name val="Energy"/>
      <family val="2"/>
    </font>
    <font>
      <b/>
      <sz val="11"/>
      <color theme="1"/>
      <name val="Energy"/>
      <family val="2"/>
    </font>
    <font>
      <b/>
      <sz val="11"/>
      <color rgb="FF000000"/>
      <name val="Calibri"/>
      <family val="2"/>
      <scheme val="minor"/>
    </font>
    <font>
      <sz val="8"/>
      <color theme="1"/>
      <name val="Calibri"/>
      <family val="2"/>
      <scheme val="minor"/>
    </font>
    <font>
      <vertAlign val="subscript"/>
      <sz val="8"/>
      <color rgb="FF000000"/>
      <name val="Energy"/>
      <family val="2"/>
    </font>
    <font>
      <b/>
      <sz val="10"/>
      <color rgb="FFFFFFFF"/>
      <name val="Energy"/>
      <family val="2"/>
    </font>
    <font>
      <sz val="9"/>
      <color theme="1"/>
      <name val="Energy"/>
      <family val="2"/>
    </font>
    <font>
      <sz val="9"/>
      <name val="Energy"/>
      <family val="2"/>
    </font>
  </fonts>
  <fills count="18">
    <fill>
      <patternFill patternType="none"/>
    </fill>
    <fill>
      <patternFill patternType="gray125"/>
    </fill>
    <fill>
      <patternFill patternType="solid">
        <fgColor theme="0" tint="-0.14999847407452621"/>
        <bgColor indexed="64"/>
      </patternFill>
    </fill>
    <fill>
      <patternFill patternType="solid">
        <fgColor rgb="FFF5F6F8"/>
        <bgColor indexed="64"/>
      </patternFill>
    </fill>
    <fill>
      <patternFill patternType="solid">
        <fgColor rgb="FFFFFFFF"/>
        <bgColor indexed="64"/>
      </patternFill>
    </fill>
    <fill>
      <patternFill patternType="solid">
        <fgColor rgb="FFFF007F"/>
        <bgColor indexed="64"/>
      </patternFill>
    </fill>
    <fill>
      <patternFill patternType="solid">
        <fgColor rgb="FFFFE5F2"/>
        <bgColor indexed="64"/>
      </patternFill>
    </fill>
    <fill>
      <patternFill patternType="solid">
        <fgColor theme="0" tint="-4.9989318521683403E-2"/>
        <bgColor indexed="64"/>
      </patternFill>
    </fill>
    <fill>
      <patternFill patternType="solid">
        <fgColor rgb="FFDDDDDD"/>
        <bgColor indexed="64"/>
      </patternFill>
    </fill>
    <fill>
      <patternFill patternType="lightUp"/>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rgb="FFDDDDDD"/>
        <bgColor rgb="FF000000"/>
      </patternFill>
    </fill>
    <fill>
      <patternFill patternType="solid">
        <fgColor rgb="FFFF3399"/>
        <bgColor indexed="64"/>
      </patternFill>
    </fill>
    <fill>
      <patternFill patternType="solid">
        <fgColor theme="2"/>
        <bgColor indexed="64"/>
      </patternFill>
    </fill>
    <fill>
      <patternFill patternType="solid">
        <fgColor rgb="FFD0D0D0"/>
        <bgColor rgb="FF000000"/>
      </patternFill>
    </fill>
    <fill>
      <patternFill patternType="solid">
        <fgColor rgb="FFFF007F"/>
        <bgColor rgb="FF000000"/>
      </patternFill>
    </fill>
  </fills>
  <borders count="72">
    <border>
      <left/>
      <right/>
      <top/>
      <bottom/>
      <diagonal/>
    </border>
    <border>
      <left/>
      <right/>
      <top/>
      <bottom style="medium">
        <color rgb="FF000000"/>
      </bottom>
      <diagonal/>
    </border>
    <border>
      <left/>
      <right/>
      <top style="medium">
        <color rgb="FFFF007F"/>
      </top>
      <bottom/>
      <diagonal/>
    </border>
    <border>
      <left/>
      <right/>
      <top/>
      <bottom style="medium">
        <color rgb="FFFF007F"/>
      </bottom>
      <diagonal/>
    </border>
    <border>
      <left/>
      <right/>
      <top style="medium">
        <color rgb="FF000000"/>
      </top>
      <bottom style="medium">
        <color rgb="FF000000"/>
      </bottom>
      <diagonal/>
    </border>
    <border>
      <left style="medium">
        <color rgb="FFD9DEE2"/>
      </left>
      <right/>
      <top/>
      <bottom style="medium">
        <color rgb="FFFF007F"/>
      </bottom>
      <diagonal/>
    </border>
    <border>
      <left/>
      <right style="medium">
        <color rgb="FFD9DEE2"/>
      </right>
      <top/>
      <bottom style="medium">
        <color rgb="FFFF007F"/>
      </bottom>
      <diagonal/>
    </border>
    <border>
      <left/>
      <right style="medium">
        <color rgb="FFD9DEE2"/>
      </right>
      <top/>
      <bottom/>
      <diagonal/>
    </border>
    <border>
      <left/>
      <right/>
      <top style="medium">
        <color rgb="FF000000"/>
      </top>
      <bottom/>
      <diagonal/>
    </border>
    <border>
      <left style="medium">
        <color rgb="FFFFFFFF"/>
      </left>
      <right style="medium">
        <color rgb="FFFFFFFF"/>
      </right>
      <top/>
      <bottom/>
      <diagonal/>
    </border>
    <border>
      <left style="medium">
        <color rgb="FFFFFFFF"/>
      </left>
      <right style="medium">
        <color rgb="FFFFFFFF"/>
      </right>
      <top style="thin">
        <color rgb="FF000000"/>
      </top>
      <bottom/>
      <diagonal/>
    </border>
    <border>
      <left style="medium">
        <color rgb="FFFFFFFF"/>
      </left>
      <right/>
      <top/>
      <bottom/>
      <diagonal/>
    </border>
    <border>
      <left style="medium">
        <color rgb="FFBFBFBF"/>
      </left>
      <right style="medium">
        <color rgb="FFFF007F"/>
      </right>
      <top style="medium">
        <color rgb="FFFF007F"/>
      </top>
      <bottom/>
      <diagonal/>
    </border>
    <border>
      <left style="medium">
        <color rgb="FFFF007F"/>
      </left>
      <right style="medium">
        <color rgb="FFD9D9D9"/>
      </right>
      <top style="medium">
        <color rgb="FFFF007F"/>
      </top>
      <bottom/>
      <diagonal/>
    </border>
    <border>
      <left style="medium">
        <color rgb="FFD9D9D9"/>
      </left>
      <right style="medium">
        <color rgb="FFFF007F"/>
      </right>
      <top style="medium">
        <color rgb="FFFF007F"/>
      </top>
      <bottom/>
      <diagonal/>
    </border>
    <border>
      <left style="medium">
        <color rgb="FFFF007F"/>
      </left>
      <right style="medium">
        <color rgb="FFBFBFBF"/>
      </right>
      <top style="medium">
        <color rgb="FFFF007F"/>
      </top>
      <bottom/>
      <diagonal/>
    </border>
    <border>
      <left style="medium">
        <color rgb="FFBFBFBF"/>
      </left>
      <right style="medium">
        <color rgb="FFBFBFBF"/>
      </right>
      <top style="medium">
        <color rgb="FFFF007F"/>
      </top>
      <bottom/>
      <diagonal/>
    </border>
    <border>
      <left style="medium">
        <color rgb="FFBFBFBF"/>
      </left>
      <right style="medium">
        <color rgb="FFFF007F"/>
      </right>
      <top style="medium">
        <color rgb="FFBFBFBF"/>
      </top>
      <bottom/>
      <diagonal/>
    </border>
    <border>
      <left style="medium">
        <color rgb="FFFF007F"/>
      </left>
      <right style="medium">
        <color rgb="FFD9D9D9"/>
      </right>
      <top style="medium">
        <color rgb="FFD9D9D9"/>
      </top>
      <bottom/>
      <diagonal/>
    </border>
    <border>
      <left style="medium">
        <color rgb="FFD9D9D9"/>
      </left>
      <right style="medium">
        <color rgb="FFFF007F"/>
      </right>
      <top style="medium">
        <color rgb="FFD9D9D9"/>
      </top>
      <bottom/>
      <diagonal/>
    </border>
    <border>
      <left style="medium">
        <color rgb="FFFF007F"/>
      </left>
      <right style="medium">
        <color rgb="FFBFBFBF"/>
      </right>
      <top style="medium">
        <color rgb="FFBFBFBF"/>
      </top>
      <bottom/>
      <diagonal/>
    </border>
    <border>
      <left style="medium">
        <color rgb="FFBFBFBF"/>
      </left>
      <right style="medium">
        <color rgb="FFBFBFBF"/>
      </right>
      <top style="medium">
        <color rgb="FFBFBFBF"/>
      </top>
      <bottom/>
      <diagonal/>
    </border>
    <border>
      <left style="medium">
        <color rgb="FFFFFFFF"/>
      </left>
      <right/>
      <top style="thin">
        <color rgb="FF000000"/>
      </top>
      <bottom/>
      <diagonal/>
    </border>
    <border>
      <left/>
      <right style="medium">
        <color rgb="FFFFFFFF"/>
      </right>
      <top style="thin">
        <color rgb="FF000000"/>
      </top>
      <bottom/>
      <diagonal/>
    </border>
    <border>
      <left/>
      <right/>
      <top style="thin">
        <color rgb="FF000000"/>
      </top>
      <bottom/>
      <diagonal/>
    </border>
    <border>
      <left/>
      <right/>
      <top/>
      <bottom style="thin">
        <color indexed="64"/>
      </bottom>
      <diagonal/>
    </border>
    <border>
      <left/>
      <right style="medium">
        <color rgb="FFFFFFFF"/>
      </right>
      <top/>
      <bottom/>
      <diagonal/>
    </border>
    <border>
      <left/>
      <right style="medium">
        <color rgb="FFBFBFBF"/>
      </right>
      <top style="medium">
        <color rgb="FFFF007F"/>
      </top>
      <bottom/>
      <diagonal/>
    </border>
    <border>
      <left/>
      <right style="medium">
        <color rgb="FFBFBFBF"/>
      </right>
      <top style="medium">
        <color rgb="FFFFFFFF"/>
      </top>
      <bottom/>
      <diagonal/>
    </border>
    <border>
      <left style="medium">
        <color rgb="FFBFBFBF"/>
      </left>
      <right/>
      <top style="medium">
        <color rgb="FFFF007F"/>
      </top>
      <bottom/>
      <diagonal/>
    </border>
    <border>
      <left style="medium">
        <color rgb="FFBFBFBF"/>
      </left>
      <right/>
      <top style="medium">
        <color rgb="FFBFBFBF"/>
      </top>
      <bottom/>
      <diagonal/>
    </border>
    <border>
      <left/>
      <right style="medium">
        <color rgb="FFBFBFBF"/>
      </right>
      <top style="medium">
        <color rgb="FFFFFFFF"/>
      </top>
      <bottom style="thin">
        <color indexed="64"/>
      </bottom>
      <diagonal/>
    </border>
    <border>
      <left style="medium">
        <color rgb="FFBFBFBF"/>
      </left>
      <right style="medium">
        <color rgb="FFFF007F"/>
      </right>
      <top style="medium">
        <color rgb="FFBFBFBF"/>
      </top>
      <bottom style="thin">
        <color indexed="64"/>
      </bottom>
      <diagonal/>
    </border>
    <border>
      <left style="medium">
        <color rgb="FFFF007F"/>
      </left>
      <right style="medium">
        <color rgb="FFD9D9D9"/>
      </right>
      <top style="medium">
        <color rgb="FFD9D9D9"/>
      </top>
      <bottom style="thin">
        <color indexed="64"/>
      </bottom>
      <diagonal/>
    </border>
    <border>
      <left style="medium">
        <color rgb="FFD9D9D9"/>
      </left>
      <right style="medium">
        <color rgb="FFFF007F"/>
      </right>
      <top style="medium">
        <color rgb="FFD9D9D9"/>
      </top>
      <bottom style="thin">
        <color indexed="64"/>
      </bottom>
      <diagonal/>
    </border>
    <border>
      <left style="medium">
        <color rgb="FFFF007F"/>
      </left>
      <right style="medium">
        <color rgb="FFBFBFBF"/>
      </right>
      <top style="medium">
        <color rgb="FFBFBFBF"/>
      </top>
      <bottom style="thin">
        <color indexed="64"/>
      </bottom>
      <diagonal/>
    </border>
    <border>
      <left style="medium">
        <color rgb="FFBFBFBF"/>
      </left>
      <right style="medium">
        <color rgb="FFBFBFBF"/>
      </right>
      <top style="medium">
        <color rgb="FFBFBFBF"/>
      </top>
      <bottom style="thin">
        <color indexed="64"/>
      </bottom>
      <diagonal/>
    </border>
    <border>
      <left style="medium">
        <color rgb="FFBFBFBF"/>
      </left>
      <right/>
      <top style="medium">
        <color rgb="FFBFBFBF"/>
      </top>
      <bottom style="thin">
        <color indexed="64"/>
      </bottom>
      <diagonal/>
    </border>
    <border>
      <left/>
      <right/>
      <top/>
      <bottom style="medium">
        <color indexed="64"/>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medium">
        <color rgb="FFD9D9D9"/>
      </top>
      <bottom/>
      <diagonal/>
    </border>
    <border>
      <left style="medium">
        <color rgb="FFD9DEE2"/>
      </left>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rgb="FFFF007F"/>
      </bottom>
      <diagonal/>
    </border>
    <border>
      <left/>
      <right/>
      <top style="thin">
        <color rgb="FFFF007F"/>
      </top>
      <bottom/>
      <diagonal/>
    </border>
    <border>
      <left style="medium">
        <color rgb="FFFF007F"/>
      </left>
      <right/>
      <top style="medium">
        <color rgb="FFFF007F"/>
      </top>
      <bottom/>
      <diagonal/>
    </border>
    <border>
      <left/>
      <right style="medium">
        <color rgb="FFFF007F"/>
      </right>
      <top style="medium">
        <color rgb="FFFF007F"/>
      </top>
      <bottom/>
      <diagonal/>
    </border>
    <border>
      <left style="medium">
        <color rgb="FFFF007F"/>
      </left>
      <right/>
      <top/>
      <bottom/>
      <diagonal/>
    </border>
    <border>
      <left/>
      <right style="medium">
        <color rgb="FFFF007F"/>
      </right>
      <top/>
      <bottom/>
      <diagonal/>
    </border>
    <border>
      <left style="medium">
        <color rgb="FFFF007F"/>
      </left>
      <right/>
      <top/>
      <bottom style="medium">
        <color rgb="FFFF007F"/>
      </bottom>
      <diagonal/>
    </border>
    <border>
      <left/>
      <right style="medium">
        <color rgb="FFFF007F"/>
      </right>
      <top/>
      <bottom style="medium">
        <color rgb="FFFF007F"/>
      </bottom>
      <diagonal/>
    </border>
    <border>
      <left style="thin">
        <color indexed="64"/>
      </left>
      <right/>
      <top style="medium">
        <color rgb="FFFF007F"/>
      </top>
      <bottom/>
      <diagonal/>
    </border>
    <border>
      <left style="thin">
        <color indexed="64"/>
      </left>
      <right/>
      <top/>
      <bottom style="medium">
        <color rgb="FFFF007F"/>
      </bottom>
      <diagonal/>
    </border>
    <border>
      <left/>
      <right/>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diagonal/>
    </border>
  </borders>
  <cellStyleXfs count="4">
    <xf numFmtId="0" fontId="0" fillId="0" borderId="0"/>
    <xf numFmtId="9" fontId="31" fillId="0" borderId="0" applyFont="0" applyFill="0" applyBorder="0" applyAlignment="0" applyProtection="0"/>
    <xf numFmtId="43" fontId="31" fillId="0" borderId="0" applyFont="0" applyFill="0" applyBorder="0" applyAlignment="0" applyProtection="0"/>
    <xf numFmtId="0" fontId="44" fillId="0" borderId="0"/>
  </cellStyleXfs>
  <cellXfs count="618">
    <xf numFmtId="0" fontId="0" fillId="0" borderId="0" xfId="0"/>
    <xf numFmtId="0" fontId="3" fillId="0" borderId="0" xfId="0" applyFont="1" applyAlignment="1">
      <alignment vertical="center"/>
    </xf>
    <xf numFmtId="0" fontId="3" fillId="0" borderId="0" xfId="0" applyFont="1"/>
    <xf numFmtId="0" fontId="5" fillId="3" borderId="4" xfId="0" applyFont="1" applyFill="1" applyBorder="1" applyAlignment="1">
      <alignment vertical="center" wrapText="1"/>
    </xf>
    <xf numFmtId="0" fontId="3" fillId="0" borderId="3" xfId="0" applyFont="1" applyBorder="1" applyAlignment="1">
      <alignment vertical="center" wrapText="1"/>
    </xf>
    <xf numFmtId="0" fontId="7" fillId="0" borderId="0" xfId="0" applyFont="1"/>
    <xf numFmtId="9" fontId="3" fillId="0" borderId="0" xfId="0" applyNumberFormat="1" applyFont="1"/>
    <xf numFmtId="0" fontId="3" fillId="0" borderId="0" xfId="0" applyFont="1" applyAlignment="1">
      <alignment horizontal="right"/>
    </xf>
    <xf numFmtId="0" fontId="3" fillId="0" borderId="5" xfId="0" applyFont="1" applyBorder="1" applyAlignment="1">
      <alignment vertical="center" wrapText="1"/>
    </xf>
    <xf numFmtId="0" fontId="3" fillId="0" borderId="0" xfId="0" applyFont="1" applyAlignment="1">
      <alignment vertical="center" wrapText="1"/>
    </xf>
    <xf numFmtId="0" fontId="5" fillId="3" borderId="1" xfId="0" applyFont="1" applyFill="1" applyBorder="1" applyAlignment="1">
      <alignment vertical="center" wrapText="1"/>
    </xf>
    <xf numFmtId="9" fontId="3" fillId="0" borderId="0" xfId="0" applyNumberFormat="1" applyFont="1" applyAlignment="1">
      <alignment horizontal="right"/>
    </xf>
    <xf numFmtId="0" fontId="12" fillId="0" borderId="3" xfId="0" applyFont="1" applyBorder="1" applyAlignment="1">
      <alignment vertical="center" wrapText="1"/>
    </xf>
    <xf numFmtId="0" fontId="15" fillId="0" borderId="0" xfId="0" applyFont="1"/>
    <xf numFmtId="0" fontId="26" fillId="0" borderId="0" xfId="0" applyFont="1"/>
    <xf numFmtId="0" fontId="27" fillId="0" borderId="0" xfId="0" applyFont="1"/>
    <xf numFmtId="0" fontId="17" fillId="5" borderId="10" xfId="0" applyFont="1" applyFill="1" applyBorder="1" applyAlignment="1">
      <alignment horizontal="center" vertical="center" wrapText="1"/>
    </xf>
    <xf numFmtId="0" fontId="29" fillId="6" borderId="9" xfId="0" applyFont="1" applyFill="1" applyBorder="1" applyAlignment="1">
      <alignment horizontal="center" vertical="center" wrapText="1"/>
    </xf>
    <xf numFmtId="0" fontId="30" fillId="0" borderId="0" xfId="0" applyFont="1"/>
    <xf numFmtId="0" fontId="12" fillId="0" borderId="0" xfId="0" applyFont="1" applyAlignment="1">
      <alignment vertical="center" wrapText="1"/>
    </xf>
    <xf numFmtId="0" fontId="12" fillId="0" borderId="0" xfId="0" applyFont="1" applyAlignment="1">
      <alignment wrapText="1"/>
    </xf>
    <xf numFmtId="0" fontId="20" fillId="4" borderId="21" xfId="0" applyFont="1" applyFill="1" applyBorder="1" applyAlignment="1">
      <alignment horizontal="center" vertical="center" wrapText="1"/>
    </xf>
    <xf numFmtId="0" fontId="19" fillId="4" borderId="17"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19" fillId="4" borderId="21" xfId="0" applyFont="1" applyFill="1" applyBorder="1" applyAlignment="1">
      <alignment horizontal="center" vertical="center" wrapText="1"/>
    </xf>
    <xf numFmtId="0" fontId="20" fillId="4" borderId="17" xfId="0" applyFont="1" applyFill="1" applyBorder="1" applyAlignment="1">
      <alignment horizontal="center" vertical="center" wrapText="1"/>
    </xf>
    <xf numFmtId="0" fontId="21" fillId="7" borderId="18" xfId="0" applyFont="1" applyFill="1" applyBorder="1" applyAlignment="1">
      <alignment horizontal="center" vertical="center" wrapText="1"/>
    </xf>
    <xf numFmtId="0" fontId="21" fillId="7" borderId="19" xfId="0" applyFont="1" applyFill="1" applyBorder="1" applyAlignment="1">
      <alignment horizontal="center" vertical="center" wrapText="1"/>
    </xf>
    <xf numFmtId="0" fontId="24" fillId="4" borderId="20" xfId="0" applyFont="1" applyFill="1" applyBorder="1" applyAlignment="1">
      <alignment horizontal="center" vertical="center" wrapText="1"/>
    </xf>
    <xf numFmtId="0" fontId="24" fillId="4" borderId="21" xfId="0" applyFont="1" applyFill="1" applyBorder="1" applyAlignment="1">
      <alignment horizontal="center" vertical="center" wrapText="1"/>
    </xf>
    <xf numFmtId="0" fontId="20" fillId="4" borderId="20" xfId="0" applyFont="1" applyFill="1" applyBorder="1" applyAlignment="1">
      <alignment horizontal="center" vertical="center" wrapText="1"/>
    </xf>
    <xf numFmtId="0" fontId="23" fillId="7" borderId="18" xfId="0" applyFont="1" applyFill="1" applyBorder="1" applyAlignment="1">
      <alignment horizontal="center" vertical="center" wrapText="1"/>
    </xf>
    <xf numFmtId="0" fontId="25" fillId="4" borderId="21" xfId="0" applyFont="1" applyFill="1" applyBorder="1" applyAlignment="1">
      <alignment horizontal="center" vertical="center" wrapText="1"/>
    </xf>
    <xf numFmtId="0" fontId="23" fillId="7" borderId="19" xfId="0" applyFont="1" applyFill="1" applyBorder="1" applyAlignment="1">
      <alignment horizontal="center" vertical="center" wrapText="1"/>
    </xf>
    <xf numFmtId="0" fontId="25" fillId="4" borderId="20"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19" fillId="4" borderId="15" xfId="0" applyFont="1" applyFill="1" applyBorder="1" applyAlignment="1">
      <alignment horizontal="center" vertical="center" wrapText="1"/>
    </xf>
    <xf numFmtId="0" fontId="21" fillId="7" borderId="13" xfId="0" applyFont="1" applyFill="1" applyBorder="1" applyAlignment="1">
      <alignment horizontal="center" vertical="center" wrapText="1"/>
    </xf>
    <xf numFmtId="0" fontId="21" fillId="7" borderId="14"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16" fillId="5" borderId="23" xfId="0" applyFont="1" applyFill="1" applyBorder="1" applyAlignment="1">
      <alignment horizontal="left" vertical="center"/>
    </xf>
    <xf numFmtId="0" fontId="28" fillId="6" borderId="26" xfId="0" applyFont="1" applyFill="1" applyBorder="1" applyAlignment="1">
      <alignment horizontal="left" vertical="center"/>
    </xf>
    <xf numFmtId="0" fontId="29" fillId="6" borderId="11" xfId="0" applyFont="1" applyFill="1" applyBorder="1" applyAlignment="1">
      <alignment horizontal="center" vertical="center" wrapText="1"/>
    </xf>
    <xf numFmtId="0" fontId="5" fillId="2" borderId="28" xfId="0" applyFont="1" applyFill="1" applyBorder="1" applyAlignment="1">
      <alignment horizontal="left" vertical="center"/>
    </xf>
    <xf numFmtId="0" fontId="19" fillId="4" borderId="30" xfId="0" applyFont="1" applyFill="1" applyBorder="1" applyAlignment="1">
      <alignment horizontal="center" vertical="center" wrapText="1"/>
    </xf>
    <xf numFmtId="0" fontId="20" fillId="4" borderId="30" xfId="0" applyFont="1" applyFill="1" applyBorder="1" applyAlignment="1">
      <alignment horizontal="center" vertical="center" wrapText="1"/>
    </xf>
    <xf numFmtId="0" fontId="5" fillId="2" borderId="27" xfId="0" applyFont="1" applyFill="1" applyBorder="1" applyAlignment="1">
      <alignment horizontal="left" vertical="center"/>
    </xf>
    <xf numFmtId="0" fontId="20" fillId="4" borderId="29" xfId="0" applyFont="1" applyFill="1" applyBorder="1" applyAlignment="1">
      <alignment horizontal="center" vertical="center" wrapText="1"/>
    </xf>
    <xf numFmtId="0" fontId="5" fillId="2" borderId="31" xfId="0" applyFont="1" applyFill="1" applyBorder="1" applyAlignment="1">
      <alignment horizontal="left" vertical="center"/>
    </xf>
    <xf numFmtId="0" fontId="19" fillId="4" borderId="32" xfId="0" applyFont="1" applyFill="1" applyBorder="1" applyAlignment="1">
      <alignment horizontal="center" vertical="center" wrapText="1"/>
    </xf>
    <xf numFmtId="0" fontId="21" fillId="7" borderId="33" xfId="0" applyFont="1" applyFill="1" applyBorder="1" applyAlignment="1">
      <alignment horizontal="center" vertical="center" wrapText="1"/>
    </xf>
    <xf numFmtId="0" fontId="21" fillId="7" borderId="34" xfId="0" applyFont="1" applyFill="1" applyBorder="1" applyAlignment="1">
      <alignment horizontal="center" vertical="center" wrapText="1"/>
    </xf>
    <xf numFmtId="0" fontId="24" fillId="4" borderId="35" xfId="0" applyFont="1" applyFill="1" applyBorder="1" applyAlignment="1">
      <alignment horizontal="center" vertical="center" wrapText="1"/>
    </xf>
    <xf numFmtId="0" fontId="24" fillId="4" borderId="36" xfId="0" applyFont="1" applyFill="1" applyBorder="1" applyAlignment="1">
      <alignment horizontal="center" vertical="center" wrapText="1"/>
    </xf>
    <xf numFmtId="0" fontId="20" fillId="4" borderId="36" xfId="0" applyFont="1" applyFill="1" applyBorder="1" applyAlignment="1">
      <alignment horizontal="center" vertical="center" wrapText="1"/>
    </xf>
    <xf numFmtId="0" fontId="19" fillId="4" borderId="35" xfId="0" applyFont="1" applyFill="1" applyBorder="1" applyAlignment="1">
      <alignment horizontal="center" vertical="center" wrapText="1"/>
    </xf>
    <xf numFmtId="0" fontId="20" fillId="4" borderId="37" xfId="0" applyFont="1" applyFill="1" applyBorder="1" applyAlignment="1">
      <alignment horizontal="center" vertical="center" wrapText="1"/>
    </xf>
    <xf numFmtId="0" fontId="7" fillId="0" borderId="0" xfId="0" applyFont="1" applyAlignment="1">
      <alignment vertical="center"/>
    </xf>
    <xf numFmtId="0" fontId="10" fillId="0" borderId="0" xfId="0" applyFont="1" applyAlignment="1">
      <alignment horizontal="right"/>
    </xf>
    <xf numFmtId="0" fontId="12" fillId="0" borderId="0" xfId="0" applyFont="1" applyAlignment="1">
      <alignment horizontal="right" wrapText="1"/>
    </xf>
    <xf numFmtId="0" fontId="33" fillId="0" borderId="0" xfId="0" applyFont="1"/>
    <xf numFmtId="0" fontId="12" fillId="0" borderId="0" xfId="0" applyFont="1"/>
    <xf numFmtId="0" fontId="12" fillId="0" borderId="0" xfId="0" applyFont="1" applyAlignment="1">
      <alignment vertical="center"/>
    </xf>
    <xf numFmtId="0" fontId="13" fillId="0" borderId="0" xfId="0" applyFont="1" applyAlignment="1">
      <alignment horizontal="right"/>
    </xf>
    <xf numFmtId="0" fontId="12" fillId="0" borderId="0" xfId="0" applyFont="1" applyAlignment="1">
      <alignment horizontal="right"/>
    </xf>
    <xf numFmtId="0" fontId="13" fillId="0" borderId="0" xfId="0" applyFont="1"/>
    <xf numFmtId="9" fontId="12" fillId="0" borderId="0" xfId="0" applyNumberFormat="1" applyFont="1" applyAlignment="1">
      <alignment horizontal="right"/>
    </xf>
    <xf numFmtId="0" fontId="35" fillId="0" borderId="0" xfId="0" applyFont="1" applyAlignment="1">
      <alignment horizontal="right"/>
    </xf>
    <xf numFmtId="0" fontId="36" fillId="0" borderId="0" xfId="0" applyFont="1"/>
    <xf numFmtId="0" fontId="3" fillId="0" borderId="0" xfId="0" applyFont="1" applyAlignment="1">
      <alignment horizontal="left"/>
    </xf>
    <xf numFmtId="0" fontId="13" fillId="0" borderId="0" xfId="0" applyFont="1" applyAlignment="1">
      <alignment wrapText="1"/>
    </xf>
    <xf numFmtId="0" fontId="12" fillId="0" borderId="0" xfId="0" applyFont="1" applyAlignment="1">
      <alignment horizontal="left" wrapText="1"/>
    </xf>
    <xf numFmtId="0" fontId="37" fillId="0" borderId="0" xfId="0" applyFont="1"/>
    <xf numFmtId="0" fontId="28" fillId="0" borderId="0" xfId="0" applyFont="1" applyAlignment="1">
      <alignment vertical="center" wrapText="1"/>
    </xf>
    <xf numFmtId="0" fontId="4" fillId="0" borderId="0" xfId="0" applyFont="1" applyAlignment="1">
      <alignment horizontal="left" vertical="center" wrapText="1" indent="1"/>
    </xf>
    <xf numFmtId="0" fontId="5" fillId="0" borderId="8" xfId="0" applyFont="1" applyBorder="1" applyAlignment="1">
      <alignment vertical="center" wrapText="1"/>
    </xf>
    <xf numFmtId="0" fontId="40" fillId="6" borderId="0" xfId="0" applyFont="1" applyFill="1" applyAlignment="1">
      <alignment horizontal="left" wrapText="1"/>
    </xf>
    <xf numFmtId="0" fontId="40" fillId="6" borderId="7" xfId="0" applyFont="1" applyFill="1" applyBorder="1" applyAlignment="1">
      <alignment horizontal="left" wrapText="1"/>
    </xf>
    <xf numFmtId="9" fontId="3" fillId="0" borderId="0" xfId="1" applyFont="1" applyBorder="1" applyAlignment="1">
      <alignment horizontal="left" vertical="top" wrapText="1"/>
    </xf>
    <xf numFmtId="0" fontId="10" fillId="0" borderId="0" xfId="0" applyFont="1" applyAlignment="1">
      <alignment horizontal="left" wrapText="1"/>
    </xf>
    <xf numFmtId="164" fontId="12" fillId="0" borderId="0" xfId="0" applyNumberFormat="1" applyFont="1" applyAlignment="1">
      <alignment horizontal="right"/>
    </xf>
    <xf numFmtId="0" fontId="38" fillId="0" borderId="0" xfId="0" applyFont="1" applyAlignment="1">
      <alignment horizontal="left" wrapText="1"/>
    </xf>
    <xf numFmtId="9" fontId="12" fillId="0" borderId="0" xfId="0" applyNumberFormat="1" applyFont="1" applyAlignment="1">
      <alignment vertical="center"/>
    </xf>
    <xf numFmtId="9" fontId="12" fillId="0" borderId="0" xfId="0" applyNumberFormat="1" applyFont="1"/>
    <xf numFmtId="0" fontId="13" fillId="0" borderId="0" xfId="0" applyFont="1" applyAlignment="1">
      <alignment horizontal="left"/>
    </xf>
    <xf numFmtId="0" fontId="38" fillId="0" borderId="2" xfId="0" applyFont="1" applyBorder="1"/>
    <xf numFmtId="0" fontId="38" fillId="0" borderId="0" xfId="0" applyFont="1"/>
    <xf numFmtId="0" fontId="13" fillId="8" borderId="0" xfId="0" applyFont="1" applyFill="1" applyAlignment="1">
      <alignment horizontal="right"/>
    </xf>
    <xf numFmtId="0" fontId="13" fillId="8" borderId="0" xfId="0" applyFont="1" applyFill="1" applyAlignment="1">
      <alignment vertical="center" wrapText="1"/>
    </xf>
    <xf numFmtId="9" fontId="3" fillId="0" borderId="0" xfId="1" applyFont="1" applyFill="1" applyBorder="1" applyAlignment="1">
      <alignment wrapText="1"/>
    </xf>
    <xf numFmtId="9" fontId="3" fillId="0" borderId="0" xfId="1" applyFont="1" applyFill="1" applyBorder="1" applyAlignment="1">
      <alignment horizontal="right" wrapText="1"/>
    </xf>
    <xf numFmtId="49" fontId="3" fillId="0" borderId="0" xfId="0" applyNumberFormat="1" applyFont="1" applyAlignment="1">
      <alignment horizontal="right" vertical="top"/>
    </xf>
    <xf numFmtId="49" fontId="2" fillId="0" borderId="0" xfId="0" applyNumberFormat="1" applyFont="1" applyAlignment="1">
      <alignment horizontal="right" vertical="top" wrapText="1"/>
    </xf>
    <xf numFmtId="49" fontId="3" fillId="0" borderId="0" xfId="0" applyNumberFormat="1" applyFont="1" applyAlignment="1">
      <alignment horizontal="right" vertical="top" wrapText="1"/>
    </xf>
    <xf numFmtId="0" fontId="38" fillId="0" borderId="0" xfId="0" applyFont="1" applyAlignment="1">
      <alignment wrapText="1"/>
    </xf>
    <xf numFmtId="10" fontId="3" fillId="0" borderId="0" xfId="0" applyNumberFormat="1" applyFont="1"/>
    <xf numFmtId="9" fontId="15" fillId="9" borderId="39" xfId="0" applyNumberFormat="1" applyFont="1" applyFill="1" applyBorder="1" applyAlignment="1">
      <alignment horizontal="right" vertical="center" wrapText="1"/>
    </xf>
    <xf numFmtId="9" fontId="15" fillId="0" borderId="0" xfId="0" applyNumberFormat="1" applyFont="1" applyAlignment="1">
      <alignment horizontal="right" vertical="center" wrapText="1"/>
    </xf>
    <xf numFmtId="9" fontId="12" fillId="0" borderId="3" xfId="0" applyNumberFormat="1" applyFont="1" applyBorder="1" applyAlignment="1">
      <alignment vertical="center" wrapText="1"/>
    </xf>
    <xf numFmtId="3" fontId="15" fillId="0" borderId="40" xfId="0" applyNumberFormat="1" applyFont="1" applyBorder="1" applyAlignment="1">
      <alignment horizontal="right" vertical="center" wrapText="1"/>
    </xf>
    <xf numFmtId="3" fontId="15" fillId="0" borderId="0" xfId="0" applyNumberFormat="1" applyFont="1" applyAlignment="1">
      <alignment horizontal="right" vertical="center" wrapText="1"/>
    </xf>
    <xf numFmtId="0" fontId="15" fillId="0" borderId="0" xfId="0" applyFont="1" applyAlignment="1">
      <alignment horizontal="right" vertical="center" wrapText="1"/>
    </xf>
    <xf numFmtId="3" fontId="15" fillId="0" borderId="0" xfId="0" applyNumberFormat="1" applyFont="1" applyAlignment="1">
      <alignment vertical="center" wrapText="1"/>
    </xf>
    <xf numFmtId="0" fontId="3" fillId="0" borderId="0" xfId="0" applyFont="1" applyAlignment="1">
      <alignment horizontal="right" wrapText="1"/>
    </xf>
    <xf numFmtId="0" fontId="28" fillId="5" borderId="0" xfId="0" applyFont="1" applyFill="1" applyAlignment="1">
      <alignment vertical="center" wrapText="1"/>
    </xf>
    <xf numFmtId="0" fontId="45" fillId="5" borderId="0" xfId="0" applyFont="1" applyFill="1" applyAlignment="1">
      <alignment vertical="center" wrapText="1"/>
    </xf>
    <xf numFmtId="1" fontId="45" fillId="5" borderId="0" xfId="0" applyNumberFormat="1" applyFont="1" applyFill="1" applyAlignment="1">
      <alignment horizontal="right" vertical="center"/>
    </xf>
    <xf numFmtId="0" fontId="45" fillId="5" borderId="0" xfId="0" applyFont="1" applyFill="1" applyAlignment="1">
      <alignment horizontal="right" vertical="center" wrapText="1"/>
    </xf>
    <xf numFmtId="0" fontId="45" fillId="5" borderId="3" xfId="0" applyFont="1" applyFill="1" applyBorder="1" applyAlignment="1">
      <alignment vertical="center" wrapText="1"/>
    </xf>
    <xf numFmtId="0" fontId="3" fillId="0" borderId="41" xfId="0" applyFont="1" applyBorder="1" applyAlignment="1">
      <alignment vertical="center" wrapText="1"/>
    </xf>
    <xf numFmtId="0" fontId="45" fillId="5" borderId="0" xfId="0" applyFont="1" applyFill="1" applyAlignment="1">
      <alignment horizontal="right" vertical="center" wrapText="1" indent="4"/>
    </xf>
    <xf numFmtId="0" fontId="40" fillId="0" borderId="3" xfId="0" applyFont="1" applyBorder="1" applyAlignment="1">
      <alignment horizontal="center" vertical="center" wrapText="1"/>
    </xf>
    <xf numFmtId="0" fontId="45" fillId="5" borderId="3" xfId="0" applyFont="1" applyFill="1" applyBorder="1" applyAlignment="1">
      <alignment horizontal="right" vertical="center" wrapText="1" indent="1"/>
    </xf>
    <xf numFmtId="0" fontId="16" fillId="5" borderId="0" xfId="0" applyFont="1" applyFill="1" applyAlignment="1">
      <alignment vertical="center" wrapText="1"/>
    </xf>
    <xf numFmtId="0" fontId="46" fillId="0" borderId="0" xfId="0" applyFont="1" applyAlignment="1">
      <alignment horizontal="left" vertical="center"/>
    </xf>
    <xf numFmtId="0" fontId="47" fillId="0" borderId="0" xfId="0" applyFont="1" applyAlignment="1">
      <alignment vertical="center"/>
    </xf>
    <xf numFmtId="0" fontId="3" fillId="0" borderId="7" xfId="0" applyFont="1" applyBorder="1" applyAlignment="1">
      <alignment horizontal="right" vertical="center" wrapText="1"/>
    </xf>
    <xf numFmtId="0" fontId="3" fillId="0" borderId="0" xfId="0" applyFont="1" applyAlignment="1">
      <alignment horizontal="right" vertical="center" wrapText="1"/>
    </xf>
    <xf numFmtId="0" fontId="3" fillId="0" borderId="6" xfId="0" applyFont="1" applyBorder="1" applyAlignment="1">
      <alignment horizontal="right" vertical="center" wrapText="1"/>
    </xf>
    <xf numFmtId="0" fontId="3" fillId="0" borderId="3" xfId="0" applyFont="1" applyBorder="1" applyAlignment="1">
      <alignment horizontal="right" vertical="center" wrapText="1"/>
    </xf>
    <xf numFmtId="0" fontId="3" fillId="0" borderId="0" xfId="0" applyFont="1" applyAlignment="1">
      <alignment vertical="top"/>
    </xf>
    <xf numFmtId="0" fontId="15" fillId="4" borderId="25" xfId="0" applyFont="1" applyFill="1" applyBorder="1" applyAlignment="1">
      <alignment vertical="top" wrapText="1"/>
    </xf>
    <xf numFmtId="0" fontId="15" fillId="4" borderId="45" xfId="0" applyFont="1" applyFill="1" applyBorder="1" applyAlignment="1">
      <alignment vertical="top" wrapText="1"/>
    </xf>
    <xf numFmtId="0" fontId="15" fillId="4" borderId="43" xfId="0" applyFont="1" applyFill="1" applyBorder="1" applyAlignment="1">
      <alignment vertical="top" wrapText="1"/>
    </xf>
    <xf numFmtId="0" fontId="15" fillId="4" borderId="44" xfId="0" applyFont="1" applyFill="1" applyBorder="1" applyAlignment="1">
      <alignment vertical="top" wrapText="1"/>
    </xf>
    <xf numFmtId="0" fontId="3" fillId="0" borderId="25" xfId="0" applyFont="1" applyBorder="1" applyAlignment="1">
      <alignment vertical="top"/>
    </xf>
    <xf numFmtId="0" fontId="3" fillId="0" borderId="25" xfId="0" applyFont="1" applyBorder="1" applyAlignment="1">
      <alignment vertical="top" wrapText="1"/>
    </xf>
    <xf numFmtId="0" fontId="3" fillId="0" borderId="43" xfId="0" applyFont="1" applyBorder="1" applyAlignment="1">
      <alignment vertical="top" wrapText="1"/>
    </xf>
    <xf numFmtId="0" fontId="15" fillId="4" borderId="38" xfId="0" applyFont="1" applyFill="1" applyBorder="1" applyAlignment="1">
      <alignment vertical="top" wrapText="1"/>
    </xf>
    <xf numFmtId="0" fontId="3" fillId="0" borderId="38" xfId="0" applyFont="1" applyBorder="1" applyAlignment="1">
      <alignment vertical="top" wrapText="1"/>
    </xf>
    <xf numFmtId="0" fontId="15" fillId="0" borderId="45" xfId="0" applyFont="1" applyBorder="1" applyAlignment="1">
      <alignment vertical="top"/>
    </xf>
    <xf numFmtId="0" fontId="3" fillId="0" borderId="38" xfId="0" applyFont="1" applyBorder="1" applyAlignment="1">
      <alignment vertical="top"/>
    </xf>
    <xf numFmtId="0" fontId="3" fillId="0" borderId="43" xfId="0" applyFont="1" applyBorder="1" applyAlignment="1">
      <alignment vertical="top"/>
    </xf>
    <xf numFmtId="0" fontId="3" fillId="0" borderId="44" xfId="0" applyFont="1" applyBorder="1" applyAlignment="1">
      <alignment vertical="top"/>
    </xf>
    <xf numFmtId="0" fontId="3" fillId="0" borderId="44" xfId="0" applyFont="1" applyBorder="1" applyAlignment="1">
      <alignment vertical="top" wrapText="1"/>
    </xf>
    <xf numFmtId="0" fontId="3" fillId="0" borderId="38" xfId="0" applyFont="1" applyBorder="1" applyAlignment="1">
      <alignment horizontal="left" vertical="top"/>
    </xf>
    <xf numFmtId="0" fontId="7" fillId="0" borderId="45" xfId="0" applyFont="1" applyBorder="1" applyAlignment="1">
      <alignment horizontal="left" vertical="top" wrapText="1"/>
    </xf>
    <xf numFmtId="0" fontId="3" fillId="0" borderId="25" xfId="0" applyFont="1" applyBorder="1" applyAlignment="1">
      <alignment wrapText="1"/>
    </xf>
    <xf numFmtId="0" fontId="45" fillId="5" borderId="0" xfId="0" applyFont="1" applyFill="1" applyAlignment="1">
      <alignment horizontal="left" wrapText="1"/>
    </xf>
    <xf numFmtId="0" fontId="12" fillId="11" borderId="0" xfId="0" applyFont="1" applyFill="1"/>
    <xf numFmtId="0" fontId="13" fillId="11" borderId="0" xfId="0" applyFont="1" applyFill="1" applyAlignment="1">
      <alignment horizontal="left"/>
    </xf>
    <xf numFmtId="0" fontId="13" fillId="11" borderId="0" xfId="0" applyFont="1" applyFill="1" applyAlignment="1">
      <alignment vertical="center"/>
    </xf>
    <xf numFmtId="0" fontId="13" fillId="12" borderId="0" xfId="0" applyFont="1" applyFill="1" applyAlignment="1">
      <alignment vertical="center"/>
    </xf>
    <xf numFmtId="9" fontId="12" fillId="0" borderId="0" xfId="0" quotePrefix="1" applyNumberFormat="1" applyFont="1" applyAlignment="1">
      <alignment horizontal="right"/>
    </xf>
    <xf numFmtId="0" fontId="13" fillId="8" borderId="0" xfId="0" applyFont="1" applyFill="1" applyAlignment="1">
      <alignment vertical="center"/>
    </xf>
    <xf numFmtId="164" fontId="13" fillId="8" borderId="0" xfId="1" applyNumberFormat="1" applyFont="1" applyFill="1" applyBorder="1" applyAlignment="1">
      <alignment vertical="center"/>
    </xf>
    <xf numFmtId="164" fontId="13" fillId="0" borderId="0" xfId="1" applyNumberFormat="1" applyFont="1" applyFill="1" applyBorder="1" applyAlignment="1">
      <alignment vertical="center"/>
    </xf>
    <xf numFmtId="6" fontId="12" fillId="0" borderId="0" xfId="0" applyNumberFormat="1" applyFont="1" applyAlignment="1">
      <alignment vertical="center"/>
    </xf>
    <xf numFmtId="0" fontId="45" fillId="5" borderId="0" xfId="0" applyFont="1" applyFill="1" applyAlignment="1">
      <alignment horizontal="right" wrapText="1"/>
    </xf>
    <xf numFmtId="0" fontId="13" fillId="8" borderId="0" xfId="0" applyFont="1" applyFill="1" applyAlignment="1">
      <alignment horizontal="right" vertical="center"/>
    </xf>
    <xf numFmtId="0" fontId="12" fillId="0" borderId="0" xfId="0" applyFont="1" applyAlignment="1">
      <alignment horizontal="right" vertical="center"/>
    </xf>
    <xf numFmtId="3" fontId="12" fillId="0" borderId="0" xfId="0" applyNumberFormat="1" applyFont="1" applyAlignment="1">
      <alignment horizontal="right"/>
    </xf>
    <xf numFmtId="3" fontId="12" fillId="0" borderId="0" xfId="0" applyNumberFormat="1" applyFont="1" applyAlignment="1">
      <alignment horizontal="right" wrapText="1"/>
    </xf>
    <xf numFmtId="9" fontId="12" fillId="0" borderId="0" xfId="0" applyNumberFormat="1" applyFont="1" applyAlignment="1">
      <alignment horizontal="right" wrapText="1"/>
    </xf>
    <xf numFmtId="0" fontId="12" fillId="0" borderId="0" xfId="0" applyFont="1" applyAlignment="1">
      <alignment horizontal="right" vertical="center" wrapText="1"/>
    </xf>
    <xf numFmtId="9" fontId="12" fillId="0" borderId="0" xfId="0" quotePrefix="1" applyNumberFormat="1" applyFont="1" applyAlignment="1" applyProtection="1">
      <alignment horizontal="right" vertical="center" wrapText="1"/>
      <protection locked="0"/>
    </xf>
    <xf numFmtId="3" fontId="12" fillId="0" borderId="0" xfId="0" applyNumberFormat="1" applyFont="1" applyAlignment="1">
      <alignment horizontal="right" vertical="center"/>
    </xf>
    <xf numFmtId="0" fontId="12" fillId="0" borderId="0" xfId="0" applyFont="1" applyAlignment="1" applyProtection="1">
      <alignment horizontal="right" vertical="center" wrapText="1"/>
      <protection locked="0"/>
    </xf>
    <xf numFmtId="0" fontId="13" fillId="0" borderId="0" xfId="0" applyFont="1" applyAlignment="1">
      <alignment vertical="center"/>
    </xf>
    <xf numFmtId="0" fontId="13" fillId="0" borderId="0" xfId="0" applyFont="1" applyAlignment="1">
      <alignment horizontal="right" vertical="center"/>
    </xf>
    <xf numFmtId="3" fontId="12" fillId="0" borderId="0" xfId="0" applyNumberFormat="1" applyFont="1"/>
    <xf numFmtId="9" fontId="13" fillId="8" borderId="0" xfId="0" applyNumberFormat="1" applyFont="1" applyFill="1" applyAlignment="1">
      <alignment vertical="center"/>
    </xf>
    <xf numFmtId="164" fontId="13" fillId="8" borderId="0" xfId="0" applyNumberFormat="1" applyFont="1" applyFill="1" applyAlignment="1">
      <alignment vertical="center"/>
    </xf>
    <xf numFmtId="164" fontId="12" fillId="0" borderId="0" xfId="0" applyNumberFormat="1" applyFont="1" applyAlignment="1">
      <alignment vertical="center"/>
    </xf>
    <xf numFmtId="3" fontId="12" fillId="0" borderId="0" xfId="0" applyNumberFormat="1" applyFont="1" applyAlignment="1">
      <alignment vertical="center"/>
    </xf>
    <xf numFmtId="0" fontId="11" fillId="0" borderId="0" xfId="0" applyFont="1" applyAlignment="1">
      <alignment horizontal="right" vertical="center" wrapText="1"/>
    </xf>
    <xf numFmtId="49" fontId="12" fillId="0" borderId="0" xfId="0" quotePrefix="1" applyNumberFormat="1" applyFont="1" applyAlignment="1" applyProtection="1">
      <alignment horizontal="right" vertical="center" wrapText="1"/>
      <protection locked="0"/>
    </xf>
    <xf numFmtId="0" fontId="43" fillId="0" borderId="0" xfId="0" applyFont="1" applyAlignment="1">
      <alignment wrapText="1"/>
    </xf>
    <xf numFmtId="9" fontId="3" fillId="0" borderId="0" xfId="1" applyFont="1" applyFill="1" applyAlignment="1">
      <alignment horizontal="center" vertical="center"/>
    </xf>
    <xf numFmtId="9" fontId="3" fillId="0" borderId="0" xfId="1" applyFont="1" applyFill="1" applyBorder="1" applyAlignment="1">
      <alignment horizontal="center" vertical="center"/>
    </xf>
    <xf numFmtId="9" fontId="3" fillId="0" borderId="0" xfId="0" applyNumberFormat="1" applyFont="1" applyAlignment="1">
      <alignment horizontal="right" vertical="top"/>
    </xf>
    <xf numFmtId="9" fontId="2" fillId="0" borderId="0" xfId="0" applyNumberFormat="1" applyFont="1" applyAlignment="1">
      <alignment horizontal="right" vertical="top" wrapText="1"/>
    </xf>
    <xf numFmtId="9" fontId="12" fillId="0" borderId="3" xfId="0" applyNumberFormat="1" applyFont="1" applyBorder="1" applyAlignment="1">
      <alignment horizontal="right" vertical="center" wrapText="1"/>
    </xf>
    <xf numFmtId="49" fontId="3" fillId="0" borderId="0" xfId="2" applyNumberFormat="1" applyFont="1" applyFill="1" applyAlignment="1">
      <alignment horizontal="center" vertical="center"/>
    </xf>
    <xf numFmtId="9" fontId="3" fillId="0" borderId="0" xfId="2" applyNumberFormat="1" applyFont="1" applyFill="1" applyAlignment="1">
      <alignment horizontal="center" vertical="center"/>
    </xf>
    <xf numFmtId="164" fontId="3" fillId="0" borderId="0" xfId="2" applyNumberFormat="1" applyFont="1" applyAlignment="1">
      <alignment horizontal="center" vertical="center"/>
    </xf>
    <xf numFmtId="164" fontId="3" fillId="0" borderId="0" xfId="2" applyNumberFormat="1" applyFont="1" applyFill="1" applyAlignment="1">
      <alignment horizontal="center" vertical="center"/>
    </xf>
    <xf numFmtId="9" fontId="3" fillId="0" borderId="0" xfId="0" applyNumberFormat="1" applyFont="1" applyAlignment="1">
      <alignment horizontal="left"/>
    </xf>
    <xf numFmtId="9" fontId="3" fillId="0" borderId="38" xfId="0" applyNumberFormat="1" applyFont="1" applyBorder="1"/>
    <xf numFmtId="9" fontId="3" fillId="0" borderId="38" xfId="0" applyNumberFormat="1" applyFont="1" applyBorder="1" applyAlignment="1">
      <alignment horizontal="left" indent="5"/>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164" fontId="3" fillId="0" borderId="0" xfId="1" applyNumberFormat="1" applyFont="1" applyFill="1" applyBorder="1" applyAlignment="1">
      <alignment horizontal="center" vertical="center"/>
    </xf>
    <xf numFmtId="0" fontId="3" fillId="15" borderId="58" xfId="0" applyFont="1" applyFill="1" applyBorder="1" applyAlignment="1">
      <alignment horizontal="left" vertical="center"/>
    </xf>
    <xf numFmtId="164" fontId="3" fillId="0" borderId="2" xfId="1" applyNumberFormat="1" applyFont="1" applyFill="1" applyBorder="1" applyAlignment="1">
      <alignment horizontal="center" vertical="center"/>
    </xf>
    <xf numFmtId="164" fontId="3" fillId="0" borderId="59" xfId="1" applyNumberFormat="1" applyFont="1" applyFill="1" applyBorder="1" applyAlignment="1">
      <alignment horizontal="center" vertical="center"/>
    </xf>
    <xf numFmtId="0" fontId="3" fillId="15" borderId="60" xfId="0" applyFont="1" applyFill="1" applyBorder="1" applyAlignment="1">
      <alignment horizontal="left" vertical="center"/>
    </xf>
    <xf numFmtId="164" fontId="3" fillId="0" borderId="61" xfId="1" applyNumberFormat="1" applyFont="1" applyFill="1" applyBorder="1" applyAlignment="1">
      <alignment horizontal="center" vertical="center"/>
    </xf>
    <xf numFmtId="0" fontId="3" fillId="15" borderId="62" xfId="0" applyFont="1" applyFill="1" applyBorder="1" applyAlignment="1">
      <alignment horizontal="left" vertical="center"/>
    </xf>
    <xf numFmtId="164" fontId="3" fillId="0" borderId="3" xfId="1" applyNumberFormat="1" applyFont="1" applyFill="1" applyBorder="1" applyAlignment="1">
      <alignment horizontal="center" vertical="center"/>
    </xf>
    <xf numFmtId="164" fontId="3" fillId="0" borderId="63" xfId="1" applyNumberFormat="1" applyFont="1" applyFill="1" applyBorder="1" applyAlignment="1">
      <alignment horizontal="center" vertical="center"/>
    </xf>
    <xf numFmtId="164" fontId="3" fillId="0" borderId="58" xfId="1" applyNumberFormat="1" applyFont="1" applyFill="1" applyBorder="1" applyAlignment="1">
      <alignment horizontal="center" vertical="center"/>
    </xf>
    <xf numFmtId="164" fontId="3" fillId="0" borderId="60" xfId="1" applyNumberFormat="1" applyFont="1" applyFill="1" applyBorder="1" applyAlignment="1">
      <alignment horizontal="center" vertical="center"/>
    </xf>
    <xf numFmtId="164" fontId="3" fillId="0" borderId="62" xfId="1" applyNumberFormat="1" applyFont="1" applyFill="1" applyBorder="1" applyAlignment="1">
      <alignment horizontal="center" vertical="center"/>
    </xf>
    <xf numFmtId="164" fontId="3" fillId="0" borderId="60" xfId="0" applyNumberFormat="1" applyFont="1" applyBorder="1" applyAlignment="1">
      <alignment horizontal="center" vertical="center"/>
    </xf>
    <xf numFmtId="164" fontId="3" fillId="0" borderId="61" xfId="0" applyNumberFormat="1" applyFont="1" applyBorder="1" applyAlignment="1">
      <alignment horizontal="center" vertical="center"/>
    </xf>
    <xf numFmtId="164" fontId="3" fillId="0" borderId="62" xfId="0" applyNumberFormat="1" applyFont="1" applyBorder="1" applyAlignment="1">
      <alignment horizontal="center" vertical="center"/>
    </xf>
    <xf numFmtId="164" fontId="3" fillId="0" borderId="63" xfId="0" applyNumberFormat="1" applyFont="1" applyBorder="1" applyAlignment="1">
      <alignment horizontal="center" vertical="center"/>
    </xf>
    <xf numFmtId="0" fontId="41" fillId="0" borderId="0" xfId="0" applyFont="1" applyAlignment="1">
      <alignment horizontal="left" wrapText="1"/>
    </xf>
    <xf numFmtId="0" fontId="13" fillId="16" borderId="0" xfId="0" applyFont="1" applyFill="1"/>
    <xf numFmtId="0" fontId="16" fillId="17" borderId="0" xfId="0" applyFont="1" applyFill="1" applyAlignment="1">
      <alignment wrapText="1"/>
    </xf>
    <xf numFmtId="0" fontId="34" fillId="0" borderId="0" xfId="0" applyFont="1"/>
    <xf numFmtId="0" fontId="51" fillId="0" borderId="0" xfId="0" applyFont="1"/>
    <xf numFmtId="0" fontId="15" fillId="0" borderId="0" xfId="0" applyFont="1" applyAlignment="1">
      <alignment wrapText="1"/>
    </xf>
    <xf numFmtId="0" fontId="12" fillId="0" borderId="0" xfId="0" applyFont="1" applyAlignment="1">
      <alignment horizontal="left"/>
    </xf>
    <xf numFmtId="0" fontId="12" fillId="0" borderId="0" xfId="0" applyFont="1" applyAlignment="1">
      <alignment horizontal="left" vertical="center"/>
    </xf>
    <xf numFmtId="0" fontId="48" fillId="0" borderId="0" xfId="0" applyFont="1" applyAlignment="1">
      <alignment horizontal="left"/>
    </xf>
    <xf numFmtId="9" fontId="3" fillId="11" borderId="0" xfId="0" applyNumberFormat="1" applyFont="1" applyFill="1" applyAlignment="1">
      <alignment horizontal="left"/>
    </xf>
    <xf numFmtId="9" fontId="3" fillId="11" borderId="0" xfId="0" applyNumberFormat="1" applyFont="1" applyFill="1" applyAlignment="1">
      <alignment horizontal="right"/>
    </xf>
    <xf numFmtId="0" fontId="13" fillId="16" borderId="53" xfId="0" applyFont="1" applyFill="1" applyBorder="1"/>
    <xf numFmtId="0" fontId="0" fillId="0" borderId="0" xfId="0" applyAlignment="1">
      <alignment wrapText="1"/>
    </xf>
    <xf numFmtId="0" fontId="52" fillId="0" borderId="0" xfId="0" applyFont="1"/>
    <xf numFmtId="0" fontId="53" fillId="5" borderId="50" xfId="0" applyFont="1" applyFill="1" applyBorder="1" applyAlignment="1">
      <alignment horizontal="center" wrapText="1"/>
    </xf>
    <xf numFmtId="0" fontId="20" fillId="4" borderId="50" xfId="0" applyFont="1" applyFill="1" applyBorder="1" applyAlignment="1">
      <alignment vertical="center" wrapText="1"/>
    </xf>
    <xf numFmtId="0" fontId="20" fillId="0" borderId="50" xfId="0" applyFont="1" applyBorder="1" applyAlignment="1">
      <alignment vertical="center"/>
    </xf>
    <xf numFmtId="0" fontId="52" fillId="11" borderId="0" xfId="0" applyFont="1" applyFill="1" applyAlignment="1">
      <alignment wrapText="1"/>
    </xf>
    <xf numFmtId="0" fontId="0" fillId="11" borderId="0" xfId="0" applyFill="1"/>
    <xf numFmtId="0" fontId="52" fillId="11" borderId="0" xfId="0" applyFont="1" applyFill="1"/>
    <xf numFmtId="0" fontId="54" fillId="11" borderId="0" xfId="0" applyFont="1" applyFill="1"/>
    <xf numFmtId="0" fontId="54" fillId="0" borderId="0" xfId="0" applyFont="1"/>
    <xf numFmtId="0" fontId="55" fillId="11" borderId="50" xfId="0" applyFont="1" applyFill="1" applyBorder="1"/>
    <xf numFmtId="0" fontId="56" fillId="11" borderId="0" xfId="0" applyFont="1" applyFill="1"/>
    <xf numFmtId="0" fontId="56" fillId="0" borderId="0" xfId="0" applyFont="1"/>
    <xf numFmtId="0" fontId="55" fillId="11" borderId="25" xfId="0" applyFont="1" applyFill="1" applyBorder="1"/>
    <xf numFmtId="0" fontId="55" fillId="11" borderId="50" xfId="0" applyFont="1" applyFill="1" applyBorder="1" applyAlignment="1">
      <alignment horizontal="left" vertical="top"/>
    </xf>
    <xf numFmtId="0" fontId="55" fillId="11" borderId="50" xfId="0" applyFont="1" applyFill="1" applyBorder="1" applyAlignment="1">
      <alignment vertical="top" wrapText="1"/>
      <extLst>
        <ext xmlns:xfpb="http://schemas.microsoft.com/office/spreadsheetml/2022/featurepropertybag" uri="{C7286773-470A-42A8-94C5-96B5CB345126}">
          <xfpb:xfComplement i="0"/>
        </ext>
      </extLst>
    </xf>
    <xf numFmtId="0" fontId="56" fillId="11" borderId="44" xfId="0" applyFont="1" applyFill="1" applyBorder="1"/>
    <xf numFmtId="0" fontId="56" fillId="11" borderId="47" xfId="0" applyFont="1" applyFill="1" applyBorder="1"/>
    <xf numFmtId="0" fontId="59" fillId="0" borderId="50" xfId="0" applyFont="1" applyBorder="1" applyAlignment="1">
      <alignment horizontal="center" textRotation="90"/>
    </xf>
    <xf numFmtId="0" fontId="59" fillId="0" borderId="50" xfId="0" applyFont="1" applyBorder="1" applyAlignment="1">
      <alignment horizontal="center" textRotation="90" wrapText="1"/>
    </xf>
    <xf numFmtId="0" fontId="61" fillId="0" borderId="47" xfId="0" applyFont="1" applyBorder="1" applyAlignment="1">
      <alignment horizontal="center" textRotation="90"/>
    </xf>
    <xf numFmtId="0" fontId="0" fillId="11" borderId="50" xfId="0" applyFill="1" applyBorder="1"/>
    <xf numFmtId="0" fontId="0" fillId="0" borderId="50" xfId="0" applyBorder="1"/>
    <xf numFmtId="0" fontId="56" fillId="0" borderId="50" xfId="0" applyFont="1" applyBorder="1" applyAlignment="1">
      <alignment horizontal="center" vertical="center"/>
    </xf>
    <xf numFmtId="0" fontId="0" fillId="11" borderId="50" xfId="0" applyFill="1" applyBorder="1" applyAlignment="1">
      <alignment wrapText="1"/>
    </xf>
    <xf numFmtId="0" fontId="0" fillId="11" borderId="47" xfId="0" applyFill="1" applyBorder="1"/>
    <xf numFmtId="0" fontId="0" fillId="11" borderId="69" xfId="0" applyFill="1" applyBorder="1" applyAlignment="1">
      <alignment wrapText="1"/>
    </xf>
    <xf numFmtId="0" fontId="0" fillId="0" borderId="48" xfId="0" applyBorder="1"/>
    <xf numFmtId="0" fontId="59" fillId="11" borderId="50" xfId="0" applyFont="1" applyFill="1" applyBorder="1" applyAlignment="1">
      <alignment vertical="top" wrapText="1"/>
    </xf>
    <xf numFmtId="0" fontId="59" fillId="11" borderId="50" xfId="0" applyFont="1" applyFill="1" applyBorder="1" applyAlignment="1">
      <alignment horizontal="left" vertical="top" wrapText="1"/>
    </xf>
    <xf numFmtId="0" fontId="52" fillId="11" borderId="46" xfId="0" applyFont="1" applyFill="1" applyBorder="1"/>
    <xf numFmtId="0" fontId="0" fillId="11" borderId="46" xfId="0" applyFill="1" applyBorder="1" applyAlignment="1">
      <alignment wrapText="1"/>
    </xf>
    <xf numFmtId="0" fontId="0" fillId="0" borderId="46" xfId="0" applyBorder="1" applyAlignment="1">
      <alignment wrapText="1"/>
    </xf>
    <xf numFmtId="0" fontId="52" fillId="0" borderId="0" xfId="0" applyFont="1" applyAlignment="1">
      <alignment wrapText="1"/>
    </xf>
    <xf numFmtId="0" fontId="0" fillId="0" borderId="0" xfId="0" applyAlignment="1">
      <alignment vertical="center" wrapText="1"/>
    </xf>
    <xf numFmtId="0" fontId="54" fillId="0" borderId="0" xfId="0" applyFont="1" applyAlignment="1">
      <alignment wrapText="1"/>
    </xf>
    <xf numFmtId="0" fontId="54" fillId="0" borderId="0" xfId="0" applyFont="1" applyAlignment="1">
      <alignment vertical="center" wrapText="1"/>
    </xf>
    <xf numFmtId="0" fontId="55" fillId="0" borderId="50" xfId="0" applyFont="1" applyBorder="1" applyAlignment="1">
      <alignment wrapText="1"/>
    </xf>
    <xf numFmtId="0" fontId="56" fillId="0" borderId="0" xfId="0" applyFont="1" applyAlignment="1">
      <alignment wrapText="1"/>
    </xf>
    <xf numFmtId="0" fontId="55" fillId="0" borderId="25" xfId="0" applyFont="1" applyBorder="1" applyAlignment="1">
      <alignment wrapText="1"/>
    </xf>
    <xf numFmtId="0" fontId="55" fillId="0" borderId="50" xfId="0" applyFont="1" applyBorder="1" applyAlignment="1">
      <alignment vertical="center" wrapText="1"/>
      <extLst>
        <ext xmlns:xfpb="http://schemas.microsoft.com/office/spreadsheetml/2022/featurepropertybag" uri="{C7286773-470A-42A8-94C5-96B5CB345126}">
          <xfpb:xfComplement i="0"/>
        </ext>
      </extLst>
    </xf>
    <xf numFmtId="0" fontId="56" fillId="0" borderId="44" xfId="0" applyFont="1" applyBorder="1" applyAlignment="1">
      <alignment wrapText="1"/>
    </xf>
    <xf numFmtId="0" fontId="56" fillId="0" borderId="47" xfId="0" applyFont="1" applyBorder="1" applyAlignment="1">
      <alignment wrapText="1"/>
    </xf>
    <xf numFmtId="0" fontId="61" fillId="0" borderId="47" xfId="0" applyFont="1" applyBorder="1" applyAlignment="1">
      <alignment horizontal="center" textRotation="90" wrapText="1"/>
    </xf>
    <xf numFmtId="0" fontId="0" fillId="0" borderId="50" xfId="0" applyBorder="1" applyAlignment="1">
      <alignment horizontal="left" vertical="top"/>
    </xf>
    <xf numFmtId="0" fontId="0" fillId="0" borderId="50" xfId="0" applyBorder="1" applyAlignment="1">
      <alignment wrapText="1"/>
    </xf>
    <xf numFmtId="165" fontId="0" fillId="0" borderId="50" xfId="0" applyNumberFormat="1" applyBorder="1" applyAlignment="1">
      <alignment wrapText="1"/>
    </xf>
    <xf numFmtId="0" fontId="56" fillId="0" borderId="50" xfId="0" applyFont="1" applyBorder="1" applyAlignment="1">
      <alignment horizontal="center" vertical="center" wrapText="1"/>
    </xf>
    <xf numFmtId="9" fontId="0" fillId="0" borderId="50" xfId="1" applyFont="1" applyFill="1" applyBorder="1" applyAlignment="1">
      <alignment wrapText="1"/>
    </xf>
    <xf numFmtId="0" fontId="52" fillId="0" borderId="50" xfId="0" applyFont="1" applyBorder="1" applyAlignment="1">
      <alignment wrapText="1"/>
    </xf>
    <xf numFmtId="0" fontId="0" fillId="0" borderId="50" xfId="0" applyBorder="1" applyAlignment="1">
      <alignment vertical="center" wrapText="1"/>
    </xf>
    <xf numFmtId="0" fontId="59" fillId="0" borderId="50" xfId="0" applyFont="1" applyBorder="1" applyAlignment="1">
      <alignment vertical="top" wrapText="1"/>
    </xf>
    <xf numFmtId="0" fontId="59" fillId="0" borderId="50" xfId="0" applyFont="1" applyBorder="1" applyAlignment="1">
      <alignment horizontal="left" vertical="top" wrapText="1"/>
    </xf>
    <xf numFmtId="0" fontId="52" fillId="0" borderId="54" xfId="0" applyFont="1" applyBorder="1" applyAlignment="1">
      <alignment wrapText="1"/>
    </xf>
    <xf numFmtId="0" fontId="0" fillId="0" borderId="54" xfId="0" applyBorder="1" applyAlignment="1">
      <alignment vertical="center" wrapText="1"/>
    </xf>
    <xf numFmtId="0" fontId="0" fillId="0" borderId="54" xfId="0" applyBorder="1" applyAlignment="1">
      <alignment wrapText="1"/>
    </xf>
    <xf numFmtId="0" fontId="55" fillId="0" borderId="50" xfId="0" applyFont="1" applyBorder="1"/>
    <xf numFmtId="0" fontId="55" fillId="0" borderId="25" xfId="0" applyFont="1" applyBorder="1"/>
    <xf numFmtId="0" fontId="55" fillId="0" borderId="50" xfId="0" applyFont="1" applyBorder="1" applyAlignment="1">
      <alignment horizontal="left" vertical="top"/>
    </xf>
    <xf numFmtId="0" fontId="55" fillId="0" borderId="50" xfId="0" applyFont="1" applyBorder="1" applyAlignment="1">
      <alignment vertical="top" wrapText="1"/>
      <extLst>
        <ext xmlns:xfpb="http://schemas.microsoft.com/office/spreadsheetml/2022/featurepropertybag" uri="{C7286773-470A-42A8-94C5-96B5CB345126}">
          <xfpb:xfComplement i="0"/>
        </ext>
      </extLst>
    </xf>
    <xf numFmtId="0" fontId="56" fillId="0" borderId="44" xfId="0" applyFont="1" applyBorder="1"/>
    <xf numFmtId="0" fontId="56" fillId="0" borderId="47" xfId="0" applyFont="1" applyBorder="1"/>
    <xf numFmtId="0" fontId="61" fillId="0" borderId="50" xfId="0" applyFont="1" applyBorder="1" applyAlignment="1">
      <alignment horizontal="center" textRotation="90"/>
    </xf>
    <xf numFmtId="0" fontId="63" fillId="0" borderId="50" xfId="0" applyFont="1" applyBorder="1" applyAlignment="1">
      <alignment horizontal="left"/>
    </xf>
    <xf numFmtId="166" fontId="0" fillId="0" borderId="50" xfId="2" applyNumberFormat="1" applyFont="1" applyBorder="1"/>
    <xf numFmtId="9" fontId="0" fillId="0" borderId="50" xfId="1" applyFont="1" applyBorder="1" applyAlignment="1"/>
    <xf numFmtId="0" fontId="64" fillId="0" borderId="50" xfId="0" applyFont="1" applyBorder="1" applyAlignment="1">
      <alignment horizontal="left"/>
    </xf>
    <xf numFmtId="0" fontId="59" fillId="0" borderId="49" xfId="0" applyFont="1" applyBorder="1" applyAlignment="1">
      <alignment vertical="top" wrapText="1"/>
    </xf>
    <xf numFmtId="0" fontId="52" fillId="0" borderId="46" xfId="0" applyFont="1" applyBorder="1"/>
    <xf numFmtId="165" fontId="0" fillId="11" borderId="50" xfId="0" applyNumberFormat="1" applyFill="1" applyBorder="1"/>
    <xf numFmtId="0" fontId="56" fillId="11" borderId="50" xfId="0" applyFont="1" applyFill="1" applyBorder="1" applyAlignment="1">
      <alignment horizontal="center" vertical="center"/>
    </xf>
    <xf numFmtId="9" fontId="0" fillId="11" borderId="50" xfId="0" applyNumberFormat="1" applyFill="1" applyBorder="1"/>
    <xf numFmtId="0" fontId="0" fillId="11" borderId="47" xfId="0" applyFill="1" applyBorder="1" applyAlignment="1">
      <alignment wrapText="1"/>
    </xf>
    <xf numFmtId="0" fontId="0" fillId="11" borderId="50" xfId="2" applyNumberFormat="1" applyFont="1" applyFill="1" applyBorder="1"/>
    <xf numFmtId="165" fontId="0" fillId="11" borderId="50" xfId="2" applyNumberFormat="1" applyFont="1" applyFill="1" applyBorder="1"/>
    <xf numFmtId="9" fontId="0" fillId="11" borderId="50" xfId="1" applyFont="1" applyFill="1" applyBorder="1"/>
    <xf numFmtId="0" fontId="0" fillId="0" borderId="50" xfId="0" applyBorder="1" applyAlignment="1">
      <alignment horizontal="left" vertical="center"/>
    </xf>
    <xf numFmtId="0" fontId="0" fillId="0" borderId="50" xfId="0" applyBorder="1" applyAlignment="1">
      <alignment horizontal="left" vertical="center" wrapText="1"/>
    </xf>
    <xf numFmtId="166" fontId="0" fillId="0" borderId="50" xfId="2" applyNumberFormat="1" applyFont="1" applyBorder="1" applyAlignment="1">
      <alignment horizontal="left" vertical="center"/>
    </xf>
    <xf numFmtId="165" fontId="0" fillId="0" borderId="50" xfId="0" applyNumberFormat="1" applyBorder="1" applyAlignment="1">
      <alignment horizontal="left" vertical="center"/>
    </xf>
    <xf numFmtId="9" fontId="0" fillId="0" borderId="50" xfId="1" applyFont="1" applyFill="1" applyBorder="1" applyAlignment="1">
      <alignment horizontal="left" vertical="center"/>
    </xf>
    <xf numFmtId="0" fontId="0" fillId="0" borderId="50" xfId="2" applyNumberFormat="1" applyFont="1" applyBorder="1" applyAlignment="1">
      <alignment horizontal="right" vertical="center"/>
    </xf>
    <xf numFmtId="0" fontId="0" fillId="11" borderId="50" xfId="0" applyFill="1" applyBorder="1" applyAlignment="1">
      <alignment horizontal="left" vertical="center" wrapText="1"/>
    </xf>
    <xf numFmtId="0" fontId="55" fillId="0" borderId="50" xfId="0" applyFont="1" applyBorder="1" applyAlignment="1">
      <alignment horizontal="left" vertical="center" wrapText="1"/>
    </xf>
    <xf numFmtId="0" fontId="65" fillId="0" borderId="50" xfId="0" applyFont="1" applyBorder="1" applyAlignment="1">
      <alignment wrapText="1"/>
    </xf>
    <xf numFmtId="0" fontId="0" fillId="11" borderId="47" xfId="0" applyFill="1" applyBorder="1" applyAlignment="1">
      <alignment horizontal="left" vertical="center"/>
    </xf>
    <xf numFmtId="9" fontId="0" fillId="0" borderId="0" xfId="0" applyNumberFormat="1"/>
    <xf numFmtId="0" fontId="0" fillId="11" borderId="69" xfId="0" applyFill="1" applyBorder="1"/>
    <xf numFmtId="0" fontId="0" fillId="0" borderId="69" xfId="0" applyBorder="1"/>
    <xf numFmtId="9" fontId="0" fillId="0" borderId="50" xfId="0" applyNumberFormat="1" applyBorder="1"/>
    <xf numFmtId="0" fontId="52" fillId="0" borderId="54" xfId="0" applyFont="1" applyBorder="1"/>
    <xf numFmtId="2" fontId="0" fillId="0" borderId="50" xfId="0" applyNumberFormat="1" applyBorder="1"/>
    <xf numFmtId="0" fontId="0" fillId="11" borderId="50" xfId="0" applyFill="1" applyBorder="1" applyAlignment="1">
      <alignment horizontal="left"/>
    </xf>
    <xf numFmtId="1" fontId="0" fillId="0" borderId="50" xfId="0" applyNumberFormat="1" applyBorder="1"/>
    <xf numFmtId="9" fontId="0" fillId="0" borderId="50" xfId="1" applyFont="1" applyBorder="1"/>
    <xf numFmtId="0" fontId="66" fillId="0" borderId="50" xfId="0" applyFont="1" applyBorder="1" applyAlignment="1">
      <alignment horizontal="left" vertical="center"/>
    </xf>
    <xf numFmtId="0" fontId="0" fillId="0" borderId="50" xfId="0" applyBorder="1" applyAlignment="1">
      <alignment vertical="top" wrapText="1"/>
    </xf>
    <xf numFmtId="1" fontId="0" fillId="0" borderId="50" xfId="0" applyNumberFormat="1" applyBorder="1" applyAlignment="1">
      <alignment horizontal="left" vertical="center"/>
    </xf>
    <xf numFmtId="1" fontId="0" fillId="0" borderId="50" xfId="0" applyNumberFormat="1" applyBorder="1" applyAlignment="1">
      <alignment horizontal="center" vertical="center"/>
    </xf>
    <xf numFmtId="0" fontId="66" fillId="0" borderId="49" xfId="0" applyFont="1" applyBorder="1" applyAlignment="1">
      <alignment horizontal="left" vertical="center"/>
    </xf>
    <xf numFmtId="9" fontId="0" fillId="0" borderId="46" xfId="0" applyNumberFormat="1" applyBorder="1"/>
    <xf numFmtId="0" fontId="0" fillId="0" borderId="46" xfId="0" applyBorder="1" applyAlignment="1">
      <alignment vertical="center" wrapText="1"/>
    </xf>
    <xf numFmtId="0" fontId="56" fillId="0" borderId="46" xfId="0" applyFont="1" applyBorder="1" applyAlignment="1">
      <alignment horizontal="center" vertical="center"/>
    </xf>
    <xf numFmtId="0" fontId="0" fillId="0" borderId="46" xfId="0" applyBorder="1" applyAlignment="1">
      <alignment vertical="top" wrapText="1"/>
    </xf>
    <xf numFmtId="0" fontId="59" fillId="0" borderId="46" xfId="0" applyFont="1" applyBorder="1" applyAlignment="1">
      <alignment horizontal="left" vertical="top" wrapText="1"/>
    </xf>
    <xf numFmtId="0" fontId="59" fillId="0" borderId="0" xfId="0" applyFont="1" applyAlignment="1">
      <alignment horizontal="left" vertical="top" wrapText="1"/>
    </xf>
    <xf numFmtId="0" fontId="52" fillId="0" borderId="0" xfId="0" applyFont="1" applyAlignment="1">
      <alignment horizontal="center" wrapText="1"/>
    </xf>
    <xf numFmtId="0" fontId="52" fillId="0" borderId="0" xfId="0" applyFont="1" applyAlignment="1">
      <alignment horizontal="left" wrapText="1"/>
    </xf>
    <xf numFmtId="0" fontId="0" fillId="0" borderId="0" xfId="0" applyAlignment="1">
      <alignment horizontal="left"/>
    </xf>
    <xf numFmtId="0" fontId="52" fillId="0" borderId="0" xfId="0" applyFont="1" applyAlignment="1">
      <alignment horizontal="left"/>
    </xf>
    <xf numFmtId="0" fontId="54" fillId="0" borderId="0" xfId="0" applyFont="1" applyAlignment="1">
      <alignment horizontal="left"/>
    </xf>
    <xf numFmtId="0" fontId="55" fillId="0" borderId="50" xfId="0" applyFont="1" applyBorder="1" applyAlignment="1">
      <alignment horizontal="left"/>
    </xf>
    <xf numFmtId="0" fontId="55" fillId="0" borderId="25" xfId="0" applyFont="1" applyBorder="1" applyAlignment="1">
      <alignment horizontal="left"/>
    </xf>
    <xf numFmtId="0" fontId="56" fillId="0" borderId="44" xfId="0" applyFont="1" applyBorder="1" applyAlignment="1">
      <alignment horizontal="left"/>
    </xf>
    <xf numFmtId="0" fontId="56" fillId="0" borderId="47" xfId="0" applyFont="1" applyBorder="1" applyAlignment="1">
      <alignment horizontal="left"/>
    </xf>
    <xf numFmtId="0" fontId="52" fillId="0" borderId="46" xfId="0" applyFont="1" applyBorder="1" applyAlignment="1">
      <alignment horizontal="left"/>
    </xf>
    <xf numFmtId="0" fontId="67" fillId="0" borderId="50" xfId="0" applyFont="1" applyBorder="1"/>
    <xf numFmtId="0" fontId="0" fillId="0" borderId="47" xfId="0" applyBorder="1" applyAlignment="1">
      <alignment horizontal="left" wrapText="1"/>
    </xf>
    <xf numFmtId="0" fontId="59" fillId="0" borderId="46" xfId="0" applyFont="1" applyBorder="1" applyAlignment="1">
      <alignment horizontal="center" textRotation="90"/>
    </xf>
    <xf numFmtId="0" fontId="59" fillId="0" borderId="46" xfId="0" applyFont="1" applyBorder="1" applyAlignment="1">
      <alignment horizontal="center" textRotation="90" wrapText="1"/>
    </xf>
    <xf numFmtId="9" fontId="13" fillId="0" borderId="0" xfId="1" quotePrefix="1" applyFont="1" applyAlignment="1" applyProtection="1">
      <alignment horizontal="right" vertical="center" wrapText="1"/>
      <protection locked="0"/>
    </xf>
    <xf numFmtId="49" fontId="13" fillId="0" borderId="0" xfId="1" quotePrefix="1" applyNumberFormat="1" applyFont="1" applyAlignment="1" applyProtection="1">
      <alignment horizontal="right" vertical="center" wrapText="1"/>
      <protection locked="0"/>
    </xf>
    <xf numFmtId="164" fontId="12" fillId="0" borderId="0" xfId="0" applyNumberFormat="1" applyFont="1" applyAlignment="1">
      <alignment horizontal="right" vertical="center"/>
    </xf>
    <xf numFmtId="9" fontId="12" fillId="0" borderId="0" xfId="0" applyNumberFormat="1" applyFont="1" applyAlignment="1">
      <alignment horizontal="right" vertical="center"/>
    </xf>
    <xf numFmtId="9" fontId="13" fillId="0" borderId="0" xfId="0" applyNumberFormat="1" applyFont="1" applyAlignment="1">
      <alignment horizontal="right" vertical="center"/>
    </xf>
    <xf numFmtId="6" fontId="12" fillId="0" borderId="0" xfId="0" applyNumberFormat="1" applyFont="1" applyAlignment="1">
      <alignment horizontal="right" vertical="center"/>
    </xf>
    <xf numFmtId="6" fontId="12" fillId="0" borderId="0" xfId="2" applyNumberFormat="1" applyFont="1" applyBorder="1" applyAlignment="1">
      <alignment horizontal="right" vertical="center"/>
    </xf>
    <xf numFmtId="6" fontId="13" fillId="0" borderId="0" xfId="0" applyNumberFormat="1" applyFont="1" applyAlignment="1">
      <alignment horizontal="right" vertical="center"/>
    </xf>
    <xf numFmtId="0" fontId="48" fillId="0" borderId="0" xfId="0" applyFont="1" applyAlignment="1">
      <alignment horizontal="right" vertical="center"/>
    </xf>
    <xf numFmtId="49" fontId="12" fillId="0" borderId="0" xfId="0" applyNumberFormat="1" applyFont="1" applyAlignment="1">
      <alignment horizontal="right" vertical="center"/>
    </xf>
    <xf numFmtId="49" fontId="13" fillId="0" borderId="0" xfId="0" applyNumberFormat="1" applyFont="1" applyAlignment="1">
      <alignment horizontal="right" vertical="center"/>
    </xf>
    <xf numFmtId="41" fontId="13" fillId="0" borderId="0" xfId="0" applyNumberFormat="1" applyFont="1" applyAlignment="1">
      <alignment horizontal="right" vertical="center"/>
    </xf>
    <xf numFmtId="9" fontId="12" fillId="0" borderId="0" xfId="1" applyFont="1" applyBorder="1" applyAlignment="1">
      <alignment horizontal="right" vertical="center"/>
    </xf>
    <xf numFmtId="9" fontId="13" fillId="0" borderId="0" xfId="1" applyFont="1" applyBorder="1" applyAlignment="1">
      <alignment horizontal="right" vertical="center"/>
    </xf>
    <xf numFmtId="3" fontId="12" fillId="0" borderId="0" xfId="2" applyNumberFormat="1" applyFont="1" applyBorder="1" applyAlignment="1">
      <alignment horizontal="right" vertical="center"/>
    </xf>
    <xf numFmtId="3" fontId="13" fillId="0" borderId="0" xfId="2" applyNumberFormat="1" applyFont="1" applyBorder="1" applyAlignment="1">
      <alignment horizontal="right" vertical="center"/>
    </xf>
    <xf numFmtId="3" fontId="13" fillId="0" borderId="0" xfId="0" applyNumberFormat="1" applyFont="1" applyAlignment="1">
      <alignment horizontal="right" vertical="center"/>
    </xf>
    <xf numFmtId="2" fontId="12" fillId="0" borderId="0" xfId="0" applyNumberFormat="1" applyFont="1" applyAlignment="1">
      <alignment horizontal="right" vertical="center"/>
    </xf>
    <xf numFmtId="2" fontId="13" fillId="0" borderId="0" xfId="0" applyNumberFormat="1" applyFont="1" applyAlignment="1">
      <alignment horizontal="right" vertical="center"/>
    </xf>
    <xf numFmtId="166" fontId="12" fillId="0" borderId="0" xfId="2" applyNumberFormat="1" applyFont="1" applyAlignment="1">
      <alignment horizontal="right" vertical="center"/>
    </xf>
    <xf numFmtId="3" fontId="13" fillId="0" borderId="0" xfId="0" applyNumberFormat="1" applyFont="1" applyAlignment="1">
      <alignment vertical="center"/>
    </xf>
    <xf numFmtId="10" fontId="12" fillId="0" borderId="0" xfId="0" applyNumberFormat="1" applyFont="1" applyAlignment="1">
      <alignment horizontal="right" vertical="center"/>
    </xf>
    <xf numFmtId="10" fontId="12" fillId="0" borderId="0" xfId="1" applyNumberFormat="1" applyFont="1" applyAlignment="1">
      <alignment horizontal="right" vertical="center"/>
    </xf>
    <xf numFmtId="3" fontId="12" fillId="0" borderId="0" xfId="2" applyNumberFormat="1" applyFont="1" applyAlignment="1">
      <alignment horizontal="right" vertical="center"/>
    </xf>
    <xf numFmtId="3" fontId="13" fillId="0" borderId="0" xfId="2" applyNumberFormat="1" applyFont="1" applyAlignment="1">
      <alignment horizontal="right" vertical="center"/>
    </xf>
    <xf numFmtId="166" fontId="12" fillId="0" borderId="0" xfId="0" applyNumberFormat="1" applyFont="1" applyAlignment="1">
      <alignment horizontal="right" vertical="center"/>
    </xf>
    <xf numFmtId="166" fontId="3" fillId="0" borderId="0" xfId="0" applyNumberFormat="1" applyFont="1" applyAlignment="1">
      <alignment horizontal="right" vertical="center"/>
    </xf>
    <xf numFmtId="166" fontId="13" fillId="0" borderId="0" xfId="2" applyNumberFormat="1" applyFont="1" applyFill="1" applyAlignment="1">
      <alignment vertical="center"/>
    </xf>
    <xf numFmtId="9" fontId="12" fillId="8" borderId="0" xfId="0" applyNumberFormat="1" applyFont="1" applyFill="1" applyAlignment="1">
      <alignment horizontal="right" vertical="center"/>
    </xf>
    <xf numFmtId="0" fontId="12" fillId="8" borderId="0" xfId="0" applyFont="1" applyFill="1" applyAlignment="1">
      <alignment horizontal="right" vertical="center"/>
    </xf>
    <xf numFmtId="9" fontId="48" fillId="8" borderId="0" xfId="0" applyNumberFormat="1" applyFont="1" applyFill="1" applyAlignment="1">
      <alignment horizontal="right" vertical="center"/>
    </xf>
    <xf numFmtId="9" fontId="13" fillId="0" borderId="0" xfId="0" applyNumberFormat="1" applyFont="1" applyAlignment="1">
      <alignment vertical="center"/>
    </xf>
    <xf numFmtId="49" fontId="13" fillId="8" borderId="0" xfId="0" applyNumberFormat="1" applyFont="1" applyFill="1" applyAlignment="1">
      <alignment horizontal="right" vertical="center"/>
    </xf>
    <xf numFmtId="9" fontId="13" fillId="8" borderId="0" xfId="0" applyNumberFormat="1" applyFont="1" applyFill="1" applyAlignment="1">
      <alignment horizontal="right" vertical="center"/>
    </xf>
    <xf numFmtId="165" fontId="12" fillId="0" borderId="0" xfId="0" applyNumberFormat="1" applyFont="1" applyAlignment="1">
      <alignment horizontal="right" vertical="center"/>
    </xf>
    <xf numFmtId="165" fontId="13" fillId="0" borderId="0" xfId="0" applyNumberFormat="1" applyFont="1" applyAlignment="1">
      <alignment vertical="center"/>
    </xf>
    <xf numFmtId="10" fontId="12" fillId="0" borderId="0" xfId="0" applyNumberFormat="1" applyFont="1" applyAlignment="1">
      <alignment vertical="center"/>
    </xf>
    <xf numFmtId="164" fontId="13" fillId="8" borderId="0" xfId="0" applyNumberFormat="1" applyFont="1" applyFill="1" applyAlignment="1">
      <alignment horizontal="right" vertical="center"/>
    </xf>
    <xf numFmtId="0" fontId="13" fillId="13" borderId="0" xfId="0" applyFont="1" applyFill="1" applyAlignment="1">
      <alignment horizontal="right" vertical="center"/>
    </xf>
    <xf numFmtId="164" fontId="13" fillId="8" borderId="0" xfId="0" quotePrefix="1" applyNumberFormat="1" applyFont="1" applyFill="1" applyAlignment="1">
      <alignment horizontal="right" vertical="center"/>
    </xf>
    <xf numFmtId="0" fontId="13" fillId="8" borderId="0" xfId="0" quotePrefix="1" applyFont="1" applyFill="1" applyAlignment="1">
      <alignment horizontal="right" vertical="center"/>
    </xf>
    <xf numFmtId="3" fontId="12" fillId="0" borderId="0" xfId="0" applyNumberFormat="1" applyFont="1" applyAlignment="1">
      <alignment horizontal="right" vertical="center" wrapText="1"/>
    </xf>
    <xf numFmtId="0" fontId="48" fillId="0" borderId="0" xfId="0" applyFont="1" applyAlignment="1">
      <alignment horizontal="right" vertical="center" wrapText="1"/>
    </xf>
    <xf numFmtId="9" fontId="12" fillId="8" borderId="0" xfId="0" quotePrefix="1" applyNumberFormat="1" applyFont="1" applyFill="1" applyAlignment="1">
      <alignment horizontal="right" vertical="center"/>
    </xf>
    <xf numFmtId="9" fontId="12" fillId="0" borderId="0" xfId="0" quotePrefix="1" applyNumberFormat="1" applyFont="1" applyAlignment="1">
      <alignment horizontal="right" vertical="center"/>
    </xf>
    <xf numFmtId="0" fontId="12" fillId="0" borderId="0" xfId="0" quotePrefix="1" applyFont="1" applyAlignment="1">
      <alignment horizontal="right" vertical="center"/>
    </xf>
    <xf numFmtId="9" fontId="15" fillId="0" borderId="0" xfId="0" quotePrefix="1" applyNumberFormat="1" applyFont="1" applyAlignment="1">
      <alignment horizontal="right" vertical="center"/>
    </xf>
    <xf numFmtId="0" fontId="12" fillId="12" borderId="0" xfId="0" applyFont="1" applyFill="1" applyAlignment="1">
      <alignment horizontal="right" vertical="center"/>
    </xf>
    <xf numFmtId="0" fontId="48" fillId="12" borderId="0" xfId="0" applyFont="1" applyFill="1" applyAlignment="1">
      <alignment horizontal="right" vertical="center"/>
    </xf>
    <xf numFmtId="9" fontId="12" fillId="0" borderId="0" xfId="0" quotePrefix="1" applyNumberFormat="1" applyFont="1" applyAlignment="1">
      <alignment vertical="center" wrapText="1"/>
    </xf>
    <xf numFmtId="0" fontId="16" fillId="17" borderId="0" xfId="0" applyFont="1" applyFill="1" applyAlignment="1">
      <alignment vertical="center" wrapText="1"/>
    </xf>
    <xf numFmtId="0" fontId="12" fillId="16" borderId="0" xfId="0" applyFont="1" applyFill="1" applyAlignment="1">
      <alignment vertical="center"/>
    </xf>
    <xf numFmtId="0" fontId="48" fillId="16" borderId="0" xfId="0" applyFont="1" applyFill="1" applyAlignment="1">
      <alignment vertical="center"/>
    </xf>
    <xf numFmtId="0" fontId="51" fillId="0" borderId="0" xfId="0" applyFont="1" applyAlignment="1">
      <alignment vertical="center"/>
    </xf>
    <xf numFmtId="0" fontId="48" fillId="0" borderId="0" xfId="0" applyFont="1" applyAlignment="1">
      <alignment vertical="center"/>
    </xf>
    <xf numFmtId="9" fontId="15" fillId="0" borderId="0" xfId="0" applyNumberFormat="1" applyFont="1" applyAlignment="1">
      <alignment vertical="center"/>
    </xf>
    <xf numFmtId="0" fontId="12" fillId="16" borderId="53" xfId="0" applyFont="1" applyFill="1" applyBorder="1" applyAlignment="1">
      <alignment vertical="center"/>
    </xf>
    <xf numFmtId="0" fontId="48" fillId="16" borderId="53" xfId="0" applyFont="1" applyFill="1" applyBorder="1" applyAlignment="1">
      <alignment vertical="center"/>
    </xf>
    <xf numFmtId="0" fontId="3" fillId="0" borderId="0" xfId="0" applyFont="1" applyAlignment="1">
      <alignment horizontal="right" vertical="center"/>
    </xf>
    <xf numFmtId="0" fontId="69" fillId="0" borderId="0" xfId="0" applyFont="1" applyAlignment="1">
      <alignment vertical="center"/>
    </xf>
    <xf numFmtId="0" fontId="9" fillId="0" borderId="0" xfId="0" applyFont="1" applyAlignment="1">
      <alignment horizontal="right" vertical="center"/>
    </xf>
    <xf numFmtId="0" fontId="49" fillId="0" borderId="0" xfId="0" applyFont="1" applyAlignment="1">
      <alignment horizontal="right" vertical="center"/>
    </xf>
    <xf numFmtId="0" fontId="3" fillId="0" borderId="38" xfId="0" applyFont="1" applyBorder="1" applyAlignment="1">
      <alignment wrapText="1"/>
    </xf>
    <xf numFmtId="167" fontId="0" fillId="0" borderId="69" xfId="0" applyNumberFormat="1" applyBorder="1"/>
    <xf numFmtId="0" fontId="56" fillId="0" borderId="69" xfId="0" applyFont="1" applyBorder="1" applyAlignment="1">
      <alignment horizontal="center" vertical="center"/>
    </xf>
    <xf numFmtId="0" fontId="0" fillId="0" borderId="44" xfId="0" applyBorder="1"/>
    <xf numFmtId="0" fontId="70" fillId="0" borderId="50" xfId="0" applyFont="1" applyBorder="1" applyAlignment="1">
      <alignment horizontal="left" vertical="center" wrapText="1"/>
    </xf>
    <xf numFmtId="0" fontId="0" fillId="0" borderId="69" xfId="0" applyBorder="1" applyAlignment="1">
      <alignment wrapText="1"/>
    </xf>
    <xf numFmtId="0" fontId="56" fillId="0" borderId="47" xfId="0" applyFont="1" applyBorder="1" applyAlignment="1">
      <alignment horizontal="center" vertical="center"/>
    </xf>
    <xf numFmtId="0" fontId="13" fillId="8" borderId="2" xfId="0" applyFont="1" applyFill="1" applyBorder="1" applyAlignment="1">
      <alignment horizontal="right" wrapText="1"/>
    </xf>
    <xf numFmtId="0" fontId="70" fillId="0" borderId="50" xfId="0" applyFont="1" applyBorder="1" applyAlignment="1">
      <alignment horizontal="center" vertical="center" wrapText="1"/>
    </xf>
    <xf numFmtId="0" fontId="56" fillId="0" borderId="47" xfId="0" applyFont="1" applyBorder="1" applyAlignment="1">
      <alignment horizontal="center" vertical="center" wrapText="1"/>
    </xf>
    <xf numFmtId="9" fontId="0" fillId="0" borderId="48" xfId="1" applyFont="1" applyFill="1" applyBorder="1" applyAlignment="1">
      <alignment wrapText="1"/>
    </xf>
    <xf numFmtId="0" fontId="0" fillId="0" borderId="49" xfId="0" applyBorder="1" applyAlignment="1">
      <alignment wrapText="1"/>
    </xf>
    <xf numFmtId="1" fontId="0" fillId="0" borderId="69" xfId="0" applyNumberFormat="1" applyBorder="1"/>
    <xf numFmtId="9" fontId="0" fillId="0" borderId="69" xfId="0" applyNumberFormat="1" applyBorder="1"/>
    <xf numFmtId="1" fontId="0" fillId="0" borderId="44" xfId="0" applyNumberFormat="1" applyBorder="1"/>
    <xf numFmtId="0" fontId="43" fillId="0" borderId="69" xfId="0" applyFont="1" applyBorder="1"/>
    <xf numFmtId="0" fontId="43" fillId="0" borderId="44" xfId="0" applyFont="1" applyBorder="1"/>
    <xf numFmtId="0" fontId="43" fillId="0" borderId="25" xfId="0" applyFont="1" applyBorder="1"/>
    <xf numFmtId="0" fontId="0" fillId="0" borderId="70" xfId="0" applyBorder="1"/>
    <xf numFmtId="0" fontId="52" fillId="0" borderId="69" xfId="0" applyFont="1" applyBorder="1"/>
    <xf numFmtId="0" fontId="59" fillId="0" borderId="69" xfId="0" applyFont="1" applyBorder="1" applyAlignment="1">
      <alignment vertical="top" wrapText="1"/>
    </xf>
    <xf numFmtId="0" fontId="59" fillId="0" borderId="69" xfId="0" applyFont="1" applyBorder="1" applyAlignment="1">
      <alignment horizontal="left" vertical="top" wrapText="1"/>
    </xf>
    <xf numFmtId="9" fontId="0" fillId="0" borderId="48" xfId="0" applyNumberFormat="1" applyBorder="1"/>
    <xf numFmtId="3" fontId="0" fillId="0" borderId="69" xfId="0" applyNumberFormat="1" applyBorder="1" applyAlignment="1">
      <alignment horizontal="left"/>
    </xf>
    <xf numFmtId="0" fontId="0" fillId="0" borderId="48" xfId="0" applyBorder="1" applyAlignment="1">
      <alignment wrapText="1"/>
    </xf>
    <xf numFmtId="0" fontId="52" fillId="0" borderId="69" xfId="0" applyFont="1" applyBorder="1" applyAlignment="1">
      <alignment horizontal="center" wrapText="1"/>
    </xf>
    <xf numFmtId="0" fontId="0" fillId="0" borderId="47" xfId="0" applyBorder="1" applyAlignment="1">
      <alignment wrapText="1"/>
    </xf>
    <xf numFmtId="0" fontId="61" fillId="0" borderId="52" xfId="0" applyFont="1" applyBorder="1" applyAlignment="1">
      <alignment horizontal="center" textRotation="90"/>
    </xf>
    <xf numFmtId="0" fontId="0" fillId="0" borderId="69" xfId="0" applyBorder="1" applyAlignment="1">
      <alignment horizontal="center" vertical="center"/>
    </xf>
    <xf numFmtId="0" fontId="0" fillId="0" borderId="69" xfId="0" applyBorder="1" applyAlignment="1">
      <alignment horizontal="left" vertical="center" wrapText="1"/>
    </xf>
    <xf numFmtId="0" fontId="59" fillId="0" borderId="69" xfId="0" applyFont="1" applyBorder="1" applyAlignment="1">
      <alignment horizontal="right" vertical="top" wrapText="1"/>
    </xf>
    <xf numFmtId="0" fontId="44" fillId="0" borderId="69" xfId="0" applyFont="1" applyBorder="1" applyAlignment="1">
      <alignment wrapText="1"/>
    </xf>
    <xf numFmtId="0" fontId="59" fillId="0" borderId="52" xfId="0" applyFont="1" applyBorder="1" applyAlignment="1">
      <alignment horizontal="left" vertical="top" wrapText="1"/>
    </xf>
    <xf numFmtId="0" fontId="5" fillId="2" borderId="0" xfId="0" applyFont="1" applyFill="1" applyAlignment="1">
      <alignment vertical="top"/>
    </xf>
    <xf numFmtId="0" fontId="3" fillId="2" borderId="0" xfId="0" applyFont="1" applyFill="1" applyAlignment="1">
      <alignment vertical="top"/>
    </xf>
    <xf numFmtId="0" fontId="3" fillId="2" borderId="42" xfId="0" applyFont="1" applyFill="1" applyBorder="1" applyAlignment="1">
      <alignment vertical="top"/>
    </xf>
    <xf numFmtId="0" fontId="3" fillId="2" borderId="42" xfId="0" applyFont="1" applyFill="1" applyBorder="1" applyAlignment="1">
      <alignment vertical="top" wrapText="1"/>
    </xf>
    <xf numFmtId="0" fontId="13" fillId="6" borderId="3" xfId="0" applyFont="1" applyFill="1" applyBorder="1" applyAlignment="1">
      <alignment horizontal="center" vertical="center" wrapText="1"/>
    </xf>
    <xf numFmtId="0" fontId="13" fillId="6" borderId="62" xfId="0" applyFont="1" applyFill="1" applyBorder="1" applyAlignment="1">
      <alignment horizontal="center" vertical="center" wrapText="1"/>
    </xf>
    <xf numFmtId="0" fontId="13" fillId="6" borderId="63" xfId="0" applyFont="1" applyFill="1" applyBorder="1" applyAlignment="1">
      <alignment horizontal="center" vertical="center" wrapText="1"/>
    </xf>
    <xf numFmtId="0" fontId="3" fillId="0" borderId="0" xfId="0" applyFont="1" applyAlignment="1">
      <alignment horizontal="left" wrapText="1"/>
    </xf>
    <xf numFmtId="0" fontId="3" fillId="0" borderId="2" xfId="0" applyFont="1" applyBorder="1"/>
    <xf numFmtId="0" fontId="13" fillId="8" borderId="2" xfId="0" applyFont="1" applyFill="1" applyBorder="1" applyAlignment="1">
      <alignment wrapText="1"/>
    </xf>
    <xf numFmtId="0" fontId="3" fillId="0" borderId="66" xfId="0" applyFont="1" applyBorder="1"/>
    <xf numFmtId="166" fontId="15" fillId="0" borderId="0" xfId="2" applyNumberFormat="1" applyFont="1" applyBorder="1" applyAlignment="1">
      <alignment horizontal="right"/>
    </xf>
    <xf numFmtId="41" fontId="15" fillId="0" borderId="0" xfId="0" applyNumberFormat="1" applyFont="1" applyAlignment="1">
      <alignment horizontal="right" vertical="center"/>
    </xf>
    <xf numFmtId="4" fontId="15" fillId="0" borderId="0" xfId="0" applyNumberFormat="1" applyFont="1" applyAlignment="1">
      <alignment horizontal="right" vertical="center"/>
    </xf>
    <xf numFmtId="3" fontId="15" fillId="0" borderId="0" xfId="0" applyNumberFormat="1" applyFont="1" applyAlignment="1">
      <alignment horizontal="right" vertical="center"/>
    </xf>
    <xf numFmtId="49" fontId="15" fillId="0" borderId="0" xfId="0" applyNumberFormat="1" applyFont="1" applyAlignment="1">
      <alignment horizontal="right" vertical="center"/>
    </xf>
    <xf numFmtId="9" fontId="15" fillId="0" borderId="0" xfId="0" applyNumberFormat="1" applyFont="1" applyAlignment="1">
      <alignment horizontal="right" vertical="center"/>
    </xf>
    <xf numFmtId="2" fontId="15" fillId="0" borderId="0" xfId="0" applyNumberFormat="1" applyFont="1" applyAlignment="1">
      <alignment horizontal="right" vertical="center"/>
    </xf>
    <xf numFmtId="0" fontId="1" fillId="0" borderId="50" xfId="0" applyFont="1" applyBorder="1" applyAlignment="1">
      <alignment vertical="center" wrapText="1"/>
    </xf>
    <xf numFmtId="164" fontId="13" fillId="13" borderId="0" xfId="0" applyNumberFormat="1" applyFont="1" applyFill="1" applyAlignment="1">
      <alignment horizontal="right" vertical="center" wrapText="1"/>
    </xf>
    <xf numFmtId="164" fontId="13" fillId="0" borderId="0" xfId="0" applyNumberFormat="1" applyFont="1" applyAlignment="1">
      <alignment horizontal="right" vertical="center" wrapText="1"/>
    </xf>
    <xf numFmtId="166" fontId="13" fillId="0" borderId="0" xfId="2" applyNumberFormat="1" applyFont="1" applyFill="1" applyAlignment="1">
      <alignment horizontal="right" vertical="center" wrapText="1"/>
    </xf>
    <xf numFmtId="9" fontId="13" fillId="0" borderId="0" xfId="0" applyNumberFormat="1" applyFont="1" applyAlignment="1">
      <alignment horizontal="right" vertical="center" wrapText="1"/>
    </xf>
    <xf numFmtId="0" fontId="13" fillId="0" borderId="0" xfId="0" applyFont="1" applyAlignment="1">
      <alignment vertical="center" wrapText="1"/>
    </xf>
    <xf numFmtId="9" fontId="12" fillId="0" borderId="0" xfId="1" applyFont="1" applyFill="1" applyAlignment="1">
      <alignment vertical="center"/>
    </xf>
    <xf numFmtId="9" fontId="12" fillId="0" borderId="0" xfId="0" applyNumberFormat="1" applyFont="1" applyAlignment="1">
      <alignment vertical="center" wrapText="1"/>
    </xf>
    <xf numFmtId="0" fontId="10" fillId="0" borderId="0" xfId="0" applyFont="1"/>
    <xf numFmtId="9" fontId="12" fillId="0" borderId="0" xfId="0" quotePrefix="1" applyNumberFormat="1" applyFont="1" applyAlignment="1">
      <alignment horizontal="right" vertical="center" wrapText="1"/>
    </xf>
    <xf numFmtId="0" fontId="73" fillId="17" borderId="0" xfId="0" applyFont="1" applyFill="1" applyAlignment="1">
      <alignment horizontal="center" vertical="center" wrapText="1"/>
    </xf>
    <xf numFmtId="0" fontId="75" fillId="11" borderId="50" xfId="0" applyFont="1" applyFill="1" applyBorder="1" applyAlignment="1">
      <alignment horizontal="center" vertical="center"/>
    </xf>
    <xf numFmtId="0" fontId="75" fillId="0" borderId="50" xfId="0" applyFont="1" applyBorder="1" applyAlignment="1">
      <alignment horizontal="center" vertical="center"/>
    </xf>
    <xf numFmtId="0" fontId="74" fillId="11" borderId="50" xfId="0" applyFont="1" applyFill="1" applyBorder="1" applyAlignment="1">
      <alignment horizontal="center" vertical="center"/>
    </xf>
    <xf numFmtId="0" fontId="75" fillId="11" borderId="50" xfId="0" applyFont="1" applyFill="1" applyBorder="1" applyAlignment="1">
      <alignment horizontal="center"/>
    </xf>
    <xf numFmtId="0" fontId="75" fillId="11" borderId="46" xfId="0" applyFont="1" applyFill="1" applyBorder="1" applyAlignment="1">
      <alignment horizontal="center" vertical="center"/>
    </xf>
    <xf numFmtId="0" fontId="73" fillId="17" borderId="50" xfId="0" applyFont="1" applyFill="1" applyBorder="1" applyAlignment="1">
      <alignment horizontal="center" vertical="center" wrapText="1"/>
    </xf>
    <xf numFmtId="0" fontId="74" fillId="0" borderId="50" xfId="0" applyFont="1" applyBorder="1"/>
    <xf numFmtId="0" fontId="20" fillId="0" borderId="50" xfId="0" applyFont="1" applyBorder="1"/>
    <xf numFmtId="9" fontId="5" fillId="0" borderId="0" xfId="0" applyNumberFormat="1" applyFont="1" applyAlignment="1">
      <alignment vertical="center"/>
    </xf>
    <xf numFmtId="0" fontId="15" fillId="0" borderId="0" xfId="0" applyFont="1" applyAlignment="1">
      <alignment vertical="center"/>
    </xf>
    <xf numFmtId="3" fontId="12" fillId="0" borderId="0" xfId="2" applyNumberFormat="1" applyFont="1" applyFill="1" applyAlignment="1">
      <alignment horizontal="right" vertical="center"/>
    </xf>
    <xf numFmtId="3" fontId="3" fillId="0" borderId="0" xfId="0" applyNumberFormat="1" applyFont="1" applyAlignment="1">
      <alignment horizontal="right"/>
    </xf>
    <xf numFmtId="9" fontId="12" fillId="0" borderId="0" xfId="1" applyFont="1" applyFill="1" applyAlignment="1">
      <alignment horizontal="right" vertical="center"/>
    </xf>
    <xf numFmtId="0" fontId="12" fillId="0" borderId="0" xfId="0" applyFont="1" applyAlignment="1">
      <alignment horizontal="left" vertical="top"/>
    </xf>
    <xf numFmtId="0" fontId="13" fillId="8" borderId="0" xfId="0" applyFont="1" applyFill="1" applyAlignment="1">
      <alignment horizontal="left" vertical="center"/>
    </xf>
    <xf numFmtId="0" fontId="13" fillId="8" borderId="0" xfId="0" applyFont="1" applyFill="1" applyAlignment="1">
      <alignment horizontal="left" vertical="center" wrapText="1"/>
    </xf>
    <xf numFmtId="0" fontId="12" fillId="0" borderId="0" xfId="0" applyFont="1" applyAlignment="1">
      <alignment horizontal="left" vertical="top" wrapText="1"/>
    </xf>
    <xf numFmtId="0" fontId="12" fillId="0" borderId="0" xfId="0" applyFont="1" applyAlignment="1">
      <alignment horizontal="left" wrapText="1"/>
    </xf>
    <xf numFmtId="0" fontId="13" fillId="0" borderId="0" xfId="0" applyFont="1" applyAlignment="1">
      <alignment wrapText="1"/>
    </xf>
    <xf numFmtId="0" fontId="13" fillId="0" borderId="0" xfId="0" applyFont="1"/>
    <xf numFmtId="0" fontId="13" fillId="0" borderId="0" xfId="0" applyFont="1" applyAlignment="1">
      <alignment horizontal="left" wrapText="1"/>
    </xf>
    <xf numFmtId="0" fontId="3" fillId="0" borderId="0" xfId="0" applyFont="1" applyAlignment="1">
      <alignment horizontal="left" vertical="top" wrapText="1"/>
    </xf>
    <xf numFmtId="0" fontId="28" fillId="5" borderId="11" xfId="0" applyFont="1" applyFill="1" applyBorder="1" applyAlignment="1">
      <alignment horizontal="center" vertical="center" wrapText="1"/>
    </xf>
    <xf numFmtId="0" fontId="28" fillId="5" borderId="0" xfId="0" applyFont="1" applyFill="1" applyAlignment="1">
      <alignment horizontal="center" vertical="center" wrapText="1"/>
    </xf>
    <xf numFmtId="0" fontId="12" fillId="0" borderId="2" xfId="0" applyFont="1" applyBorder="1" applyAlignment="1">
      <alignment horizontal="left" vertical="center" wrapText="1"/>
    </xf>
    <xf numFmtId="0" fontId="12" fillId="0" borderId="0" xfId="0" applyFont="1" applyAlignment="1">
      <alignment horizontal="left" vertical="center" wrapText="1"/>
    </xf>
    <xf numFmtId="0" fontId="3" fillId="10" borderId="0" xfId="0" applyFont="1" applyFill="1" applyAlignment="1">
      <alignment horizontal="left" wrapText="1"/>
    </xf>
    <xf numFmtId="0" fontId="3" fillId="0" borderId="2" xfId="0" applyFont="1" applyBorder="1" applyAlignment="1">
      <alignment horizontal="left" vertical="top" wrapText="1"/>
    </xf>
    <xf numFmtId="0" fontId="15" fillId="0" borderId="0" xfId="0" applyFont="1" applyAlignment="1">
      <alignment horizontal="left" wrapText="1"/>
    </xf>
    <xf numFmtId="0" fontId="71" fillId="0" borderId="0" xfId="0" applyFont="1" applyAlignment="1">
      <alignment wrapText="1"/>
    </xf>
    <xf numFmtId="0" fontId="45" fillId="14" borderId="0" xfId="0" applyFont="1" applyFill="1" applyAlignment="1">
      <alignment horizontal="center" vertical="center" wrapText="1"/>
    </xf>
    <xf numFmtId="0" fontId="45" fillId="14" borderId="0" xfId="0" applyFont="1" applyFill="1" applyAlignment="1">
      <alignment horizontal="center"/>
    </xf>
    <xf numFmtId="0" fontId="7" fillId="11" borderId="0" xfId="0" applyFont="1" applyFill="1" applyAlignment="1">
      <alignment horizontal="left" wrapText="1"/>
    </xf>
    <xf numFmtId="0" fontId="7" fillId="11" borderId="3" xfId="0" applyFont="1" applyFill="1" applyBorder="1" applyAlignment="1">
      <alignment horizontal="left" wrapText="1"/>
    </xf>
    <xf numFmtId="0" fontId="45" fillId="14" borderId="56" xfId="0" applyFont="1" applyFill="1" applyBorder="1" applyAlignment="1">
      <alignment horizontal="center" vertical="center" wrapText="1"/>
    </xf>
    <xf numFmtId="0" fontId="45" fillId="14" borderId="0" xfId="0" applyFont="1" applyFill="1" applyAlignment="1">
      <alignment horizontal="center" vertical="center"/>
    </xf>
    <xf numFmtId="0" fontId="13" fillId="6" borderId="57"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58" xfId="0" applyFont="1" applyFill="1" applyBorder="1" applyAlignment="1">
      <alignment horizontal="center" vertical="center" wrapText="1"/>
    </xf>
    <xf numFmtId="0" fontId="13" fillId="6" borderId="60"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59" xfId="0" applyFont="1" applyFill="1" applyBorder="1" applyAlignment="1">
      <alignment horizontal="center" vertical="center" wrapText="1"/>
    </xf>
    <xf numFmtId="0" fontId="13" fillId="6" borderId="61" xfId="0" applyFont="1" applyFill="1" applyBorder="1" applyAlignment="1">
      <alignment horizontal="center" vertical="center" wrapText="1"/>
    </xf>
    <xf numFmtId="0" fontId="3" fillId="0" borderId="64" xfId="0" applyFont="1" applyBorder="1" applyAlignment="1">
      <alignment horizontal="center" vertical="center"/>
    </xf>
    <xf numFmtId="0" fontId="3" fillId="0" borderId="2" xfId="0" applyFont="1" applyBorder="1" applyAlignment="1">
      <alignment horizontal="center" vertical="center"/>
    </xf>
    <xf numFmtId="0" fontId="3" fillId="0" borderId="59" xfId="0" applyFont="1" applyBorder="1" applyAlignment="1">
      <alignment horizontal="center" vertical="center"/>
    </xf>
    <xf numFmtId="0" fontId="3" fillId="0" borderId="55" xfId="0" applyFont="1" applyBorder="1" applyAlignment="1">
      <alignment horizontal="center" vertical="center"/>
    </xf>
    <xf numFmtId="0" fontId="3" fillId="0" borderId="0" xfId="0" applyFont="1" applyAlignment="1">
      <alignment horizontal="center" vertical="center"/>
    </xf>
    <xf numFmtId="0" fontId="3" fillId="0" borderId="61" xfId="0" applyFont="1" applyBorder="1" applyAlignment="1">
      <alignment horizontal="center" vertical="center"/>
    </xf>
    <xf numFmtId="0" fontId="3" fillId="0" borderId="65" xfId="0" applyFont="1" applyBorder="1" applyAlignment="1">
      <alignment horizontal="center" vertical="center"/>
    </xf>
    <xf numFmtId="0" fontId="3" fillId="0" borderId="3" xfId="0" applyFont="1" applyBorder="1" applyAlignment="1">
      <alignment horizontal="center" vertical="center"/>
    </xf>
    <xf numFmtId="0" fontId="3" fillId="0" borderId="63" xfId="0" applyFont="1" applyBorder="1" applyAlignment="1">
      <alignment horizontal="center" vertical="center"/>
    </xf>
    <xf numFmtId="0" fontId="17" fillId="5" borderId="22" xfId="0" applyFont="1" applyFill="1" applyBorder="1" applyAlignment="1">
      <alignment horizontal="center" vertical="center" wrapText="1"/>
    </xf>
    <xf numFmtId="0" fontId="17" fillId="5" borderId="24" xfId="0" applyFont="1" applyFill="1" applyBorder="1" applyAlignment="1">
      <alignment horizontal="center" vertical="center" wrapText="1"/>
    </xf>
    <xf numFmtId="0" fontId="17" fillId="5" borderId="23" xfId="0" applyFont="1" applyFill="1" applyBorder="1" applyAlignment="1">
      <alignment horizontal="center" vertical="center" wrapText="1"/>
    </xf>
    <xf numFmtId="0" fontId="7" fillId="0" borderId="0" xfId="0" applyFont="1" applyAlignment="1">
      <alignment horizontal="left" vertical="top"/>
    </xf>
    <xf numFmtId="0" fontId="7" fillId="0" borderId="38" xfId="0" applyFont="1" applyBorder="1" applyAlignment="1">
      <alignment horizontal="left" vertical="top"/>
    </xf>
    <xf numFmtId="0" fontId="5" fillId="4" borderId="42" xfId="0" applyFont="1" applyFill="1" applyBorder="1" applyAlignment="1">
      <alignment horizontal="left" vertical="top" wrapText="1"/>
    </xf>
    <xf numFmtId="0" fontId="5" fillId="4" borderId="0" xfId="0" applyFont="1" applyFill="1" applyAlignment="1">
      <alignment horizontal="left" vertical="top" wrapText="1"/>
    </xf>
    <xf numFmtId="0" fontId="5" fillId="4" borderId="38" xfId="0" applyFont="1" applyFill="1" applyBorder="1" applyAlignment="1">
      <alignment horizontal="left" vertical="top" wrapText="1"/>
    </xf>
    <xf numFmtId="0" fontId="7" fillId="0" borderId="42" xfId="0" applyFont="1" applyBorder="1" applyAlignment="1">
      <alignment horizontal="left" vertical="top" wrapText="1"/>
    </xf>
    <xf numFmtId="0" fontId="7" fillId="0" borderId="38" xfId="0" applyFont="1" applyBorder="1" applyAlignment="1">
      <alignment horizontal="left" vertical="top" wrapText="1"/>
    </xf>
    <xf numFmtId="0" fontId="55" fillId="0" borderId="50" xfId="0" applyFont="1" applyBorder="1" applyAlignment="1">
      <alignment horizontal="center" wrapText="1"/>
    </xf>
    <xf numFmtId="0" fontId="55" fillId="0" borderId="47" xfId="0" applyFont="1" applyBorder="1" applyAlignment="1">
      <alignment horizontal="left" vertical="top"/>
    </xf>
    <xf numFmtId="0" fontId="55" fillId="0" borderId="44" xfId="0" applyFont="1" applyBorder="1" applyAlignment="1">
      <alignment horizontal="left" vertical="top"/>
    </xf>
    <xf numFmtId="0" fontId="55" fillId="0" borderId="48" xfId="0" applyFont="1" applyBorder="1" applyAlignment="1">
      <alignment horizontal="left" vertical="top"/>
    </xf>
    <xf numFmtId="0" fontId="55" fillId="0" borderId="50" xfId="0" applyFont="1" applyBorder="1" applyAlignment="1">
      <alignment horizontal="center" vertical="top" wrapText="1"/>
      <extLst>
        <ext xmlns:xfpb="http://schemas.microsoft.com/office/spreadsheetml/2022/featurepropertybag" uri="{C7286773-470A-42A8-94C5-96B5CB345126}">
          <xfpb:xfComplement i="0"/>
        </ext>
      </extLst>
    </xf>
    <xf numFmtId="14" fontId="56" fillId="0" borderId="51" xfId="0" applyNumberFormat="1" applyFont="1" applyBorder="1" applyAlignment="1">
      <alignment horizontal="center"/>
    </xf>
    <xf numFmtId="0" fontId="56" fillId="0" borderId="67" xfId="0" applyFont="1" applyBorder="1" applyAlignment="1">
      <alignment horizontal="center"/>
    </xf>
    <xf numFmtId="0" fontId="0" fillId="0" borderId="52" xfId="0" applyBorder="1" applyAlignment="1">
      <alignment horizontal="center"/>
    </xf>
    <xf numFmtId="0" fontId="0" fillId="0" borderId="68" xfId="0" applyBorder="1" applyAlignment="1">
      <alignment horizontal="center"/>
    </xf>
    <xf numFmtId="0" fontId="0" fillId="0" borderId="51" xfId="0" applyBorder="1" applyAlignment="1">
      <alignment horizontal="center"/>
    </xf>
    <xf numFmtId="0" fontId="0" fillId="0" borderId="67" xfId="0" applyBorder="1" applyAlignment="1">
      <alignment horizontal="center"/>
    </xf>
    <xf numFmtId="0" fontId="56" fillId="0" borderId="47" xfId="0" applyFont="1" applyBorder="1" applyAlignment="1">
      <alignment horizontal="center"/>
    </xf>
    <xf numFmtId="0" fontId="56" fillId="0" borderId="48" xfId="0" applyFont="1" applyBorder="1" applyAlignment="1">
      <alignment horizontal="center"/>
    </xf>
    <xf numFmtId="0" fontId="0" fillId="0" borderId="47" xfId="0" applyBorder="1" applyAlignment="1">
      <alignment horizontal="left" wrapText="1"/>
    </xf>
    <xf numFmtId="0" fontId="0" fillId="0" borderId="44" xfId="0" applyBorder="1" applyAlignment="1">
      <alignment horizontal="left" wrapText="1"/>
    </xf>
    <xf numFmtId="0" fontId="0" fillId="0" borderId="50" xfId="0" applyBorder="1" applyAlignment="1">
      <alignment horizontal="left" wrapText="1"/>
    </xf>
    <xf numFmtId="0" fontId="0" fillId="0" borderId="0" xfId="0" applyAlignment="1">
      <alignment horizontal="left" vertical="top" wrapText="1"/>
    </xf>
    <xf numFmtId="0" fontId="52" fillId="0" borderId="50" xfId="0" applyFont="1" applyBorder="1" applyAlignment="1">
      <alignment horizontal="left" vertical="top"/>
    </xf>
    <xf numFmtId="0" fontId="59" fillId="11" borderId="46" xfId="0" applyFont="1" applyFill="1" applyBorder="1" applyAlignment="1">
      <alignment horizontal="center" textRotation="90" wrapText="1"/>
    </xf>
    <xf numFmtId="0" fontId="59" fillId="11" borderId="49" xfId="0" applyFont="1" applyFill="1" applyBorder="1" applyAlignment="1">
      <alignment horizontal="center" textRotation="90" wrapText="1"/>
    </xf>
    <xf numFmtId="0" fontId="59" fillId="11" borderId="46" xfId="0" applyFont="1" applyFill="1" applyBorder="1" applyAlignment="1">
      <alignment horizontal="center" textRotation="90"/>
    </xf>
    <xf numFmtId="0" fontId="59" fillId="11" borderId="49" xfId="0" applyFont="1" applyFill="1" applyBorder="1" applyAlignment="1">
      <alignment horizontal="center" textRotation="90"/>
    </xf>
    <xf numFmtId="0" fontId="61" fillId="11" borderId="46" xfId="0" applyFont="1" applyFill="1" applyBorder="1" applyAlignment="1">
      <alignment horizontal="center" textRotation="90" wrapText="1"/>
    </xf>
    <xf numFmtId="0" fontId="61" fillId="11" borderId="49" xfId="0" applyFont="1" applyFill="1" applyBorder="1" applyAlignment="1">
      <alignment horizontal="center" textRotation="90" wrapText="1"/>
    </xf>
    <xf numFmtId="0" fontId="59" fillId="0" borderId="46" xfId="0" applyFont="1" applyBorder="1" applyAlignment="1">
      <alignment horizontal="center" textRotation="90"/>
    </xf>
    <xf numFmtId="0" fontId="59" fillId="0" borderId="49" xfId="0" applyFont="1" applyBorder="1" applyAlignment="1">
      <alignment horizontal="center" textRotation="90"/>
    </xf>
    <xf numFmtId="0" fontId="59" fillId="0" borderId="47" xfId="0" applyFont="1" applyBorder="1" applyAlignment="1">
      <alignment horizontal="center" vertical="top"/>
    </xf>
    <xf numFmtId="0" fontId="59" fillId="0" borderId="44" xfId="0" applyFont="1" applyBorder="1" applyAlignment="1">
      <alignment horizontal="center" vertical="top"/>
    </xf>
    <xf numFmtId="0" fontId="59" fillId="0" borderId="50" xfId="0" applyFont="1" applyBorder="1" applyAlignment="1">
      <alignment horizontal="center" textRotation="90"/>
    </xf>
    <xf numFmtId="0" fontId="70" fillId="0" borderId="50" xfId="0" applyFont="1" applyBorder="1" applyAlignment="1">
      <alignment horizontal="center" wrapText="1"/>
    </xf>
    <xf numFmtId="0" fontId="55" fillId="0" borderId="47" xfId="0" applyFont="1" applyBorder="1" applyAlignment="1">
      <alignment horizontal="left" vertical="top" wrapText="1"/>
    </xf>
    <xf numFmtId="0" fontId="55" fillId="0" borderId="44" xfId="0" applyFont="1" applyBorder="1" applyAlignment="1">
      <alignment horizontal="left" vertical="top" wrapText="1"/>
    </xf>
    <xf numFmtId="0" fontId="55" fillId="0" borderId="48" xfId="0" applyFont="1" applyBorder="1" applyAlignment="1">
      <alignment horizontal="left" vertical="top" wrapText="1"/>
    </xf>
    <xf numFmtId="14" fontId="56" fillId="0" borderId="51" xfId="0" applyNumberFormat="1" applyFont="1" applyBorder="1" applyAlignment="1">
      <alignment horizontal="center" wrapText="1"/>
    </xf>
    <xf numFmtId="0" fontId="56" fillId="0" borderId="67" xfId="0" applyFont="1" applyBorder="1" applyAlignment="1">
      <alignment horizontal="center" wrapText="1"/>
    </xf>
    <xf numFmtId="0" fontId="0" fillId="0" borderId="52" xfId="0" applyBorder="1" applyAlignment="1">
      <alignment horizontal="center" wrapText="1"/>
    </xf>
    <xf numFmtId="0" fontId="0" fillId="0" borderId="68" xfId="0" applyBorder="1" applyAlignment="1">
      <alignment horizontal="center" wrapText="1"/>
    </xf>
    <xf numFmtId="0" fontId="0" fillId="0" borderId="51" xfId="0" applyBorder="1" applyAlignment="1">
      <alignment horizontal="center" wrapText="1"/>
    </xf>
    <xf numFmtId="0" fontId="0" fillId="0" borderId="67" xfId="0" applyBorder="1" applyAlignment="1">
      <alignment horizontal="center" wrapText="1"/>
    </xf>
    <xf numFmtId="14" fontId="56" fillId="0" borderId="47" xfId="0" applyNumberFormat="1" applyFont="1" applyBorder="1" applyAlignment="1">
      <alignment horizontal="center" wrapText="1"/>
    </xf>
    <xf numFmtId="0" fontId="56" fillId="0" borderId="48" xfId="0" applyFont="1" applyBorder="1" applyAlignment="1">
      <alignment horizontal="center" wrapText="1"/>
    </xf>
    <xf numFmtId="0" fontId="0" fillId="0" borderId="48" xfId="0" applyBorder="1" applyAlignment="1">
      <alignment horizontal="left" wrapText="1"/>
    </xf>
    <xf numFmtId="0" fontId="52" fillId="0" borderId="50" xfId="0" applyFont="1" applyBorder="1" applyAlignment="1">
      <alignment horizontal="left" vertical="top" wrapText="1"/>
    </xf>
    <xf numFmtId="0" fontId="59" fillId="0" borderId="50" xfId="0" applyFont="1" applyBorder="1" applyAlignment="1">
      <alignment horizontal="center" textRotation="90" wrapText="1"/>
    </xf>
    <xf numFmtId="0" fontId="59" fillId="0" borderId="50" xfId="0" applyFont="1" applyBorder="1" applyAlignment="1">
      <alignment horizontal="center" vertical="center" textRotation="90" wrapText="1"/>
    </xf>
    <xf numFmtId="0" fontId="59" fillId="0" borderId="46" xfId="0" applyFont="1" applyBorder="1" applyAlignment="1">
      <alignment horizontal="center" textRotation="90" wrapText="1"/>
    </xf>
    <xf numFmtId="0" fontId="59" fillId="0" borderId="49" xfId="0" applyFont="1" applyBorder="1" applyAlignment="1">
      <alignment horizontal="center" textRotation="90" wrapText="1"/>
    </xf>
    <xf numFmtId="0" fontId="61" fillId="0" borderId="46" xfId="0" applyFont="1" applyBorder="1" applyAlignment="1">
      <alignment horizontal="center" textRotation="90" wrapText="1"/>
    </xf>
    <xf numFmtId="0" fontId="61" fillId="0" borderId="49" xfId="0" applyFont="1" applyBorder="1" applyAlignment="1">
      <alignment horizontal="center" textRotation="90" wrapText="1"/>
    </xf>
    <xf numFmtId="0" fontId="59" fillId="0" borderId="47" xfId="0" applyFont="1" applyBorder="1" applyAlignment="1">
      <alignment horizontal="center" vertical="top" wrapText="1"/>
    </xf>
    <xf numFmtId="0" fontId="59" fillId="0" borderId="44" xfId="0" applyFont="1" applyBorder="1" applyAlignment="1">
      <alignment horizontal="center" vertical="top" wrapText="1"/>
    </xf>
    <xf numFmtId="0" fontId="56" fillId="0" borderId="51" xfId="0" applyFont="1" applyBorder="1" applyAlignment="1">
      <alignment horizontal="center"/>
    </xf>
    <xf numFmtId="0" fontId="59" fillId="0" borderId="50" xfId="0" applyFont="1" applyBorder="1" applyAlignment="1">
      <alignment horizontal="center" vertical="top"/>
    </xf>
    <xf numFmtId="0" fontId="55" fillId="0" borderId="47" xfId="0" applyFont="1" applyBorder="1" applyAlignment="1">
      <alignment horizontal="center" vertical="top" wrapText="1"/>
      <extLst>
        <ext xmlns:xfpb="http://schemas.microsoft.com/office/spreadsheetml/2022/featurepropertybag" uri="{C7286773-470A-42A8-94C5-96B5CB345126}">
          <xfpb:xfComplement i="0"/>
        </ext>
      </extLst>
    </xf>
    <xf numFmtId="0" fontId="55" fillId="0" borderId="44" xfId="0" applyFont="1" applyBorder="1" applyAlignment="1">
      <alignment horizontal="center" vertical="top" wrapText="1"/>
      <extLst>
        <ext xmlns:xfpb="http://schemas.microsoft.com/office/spreadsheetml/2022/featurepropertybag" uri="{C7286773-470A-42A8-94C5-96B5CB345126}">
          <xfpb:xfComplement i="0"/>
        </ext>
      </extLst>
    </xf>
    <xf numFmtId="0" fontId="55" fillId="0" borderId="48" xfId="0" applyFont="1" applyBorder="1" applyAlignment="1">
      <alignment horizontal="center" vertical="top" wrapText="1"/>
      <extLst>
        <ext xmlns:xfpb="http://schemas.microsoft.com/office/spreadsheetml/2022/featurepropertybag" uri="{C7286773-470A-42A8-94C5-96B5CB345126}">
          <xfpb:xfComplement i="0"/>
        </ext>
      </extLst>
    </xf>
    <xf numFmtId="14" fontId="56" fillId="0" borderId="47" xfId="0" applyNumberFormat="1" applyFont="1" applyBorder="1" applyAlignment="1">
      <alignment horizontal="center"/>
    </xf>
    <xf numFmtId="0" fontId="59" fillId="0" borderId="46" xfId="0" applyFont="1" applyBorder="1" applyAlignment="1">
      <alignment horizontal="center" vertical="center" textRotation="90" wrapText="1"/>
    </xf>
    <xf numFmtId="0" fontId="59" fillId="0" borderId="49" xfId="0" applyFont="1" applyBorder="1" applyAlignment="1">
      <alignment horizontal="center" vertical="center" textRotation="90" wrapText="1"/>
    </xf>
    <xf numFmtId="0" fontId="59" fillId="0" borderId="54" xfId="0" applyFont="1" applyBorder="1" applyAlignment="1">
      <alignment horizontal="center" textRotation="90" wrapText="1"/>
    </xf>
    <xf numFmtId="0" fontId="0" fillId="0" borderId="51" xfId="0" applyBorder="1" applyAlignment="1">
      <alignment horizontal="left" wrapText="1"/>
    </xf>
    <xf numFmtId="0" fontId="0" fillId="0" borderId="67" xfId="0" applyBorder="1" applyAlignment="1">
      <alignment horizontal="left" wrapText="1"/>
    </xf>
    <xf numFmtId="0" fontId="59" fillId="11" borderId="54" xfId="0" applyFont="1" applyFill="1" applyBorder="1" applyAlignment="1">
      <alignment horizontal="center" textRotation="90" wrapText="1"/>
    </xf>
    <xf numFmtId="0" fontId="59" fillId="11" borderId="54" xfId="0" applyFont="1" applyFill="1" applyBorder="1" applyAlignment="1">
      <alignment horizontal="center" textRotation="90"/>
    </xf>
    <xf numFmtId="0" fontId="56" fillId="0" borderId="51" xfId="0" quotePrefix="1" applyFont="1" applyBorder="1" applyAlignment="1">
      <alignment horizontal="center"/>
    </xf>
    <xf numFmtId="0" fontId="56" fillId="0" borderId="47" xfId="0" quotePrefix="1" applyFont="1" applyBorder="1" applyAlignment="1">
      <alignment horizontal="center"/>
    </xf>
    <xf numFmtId="0" fontId="0" fillId="0" borderId="69" xfId="0" applyBorder="1" applyAlignment="1">
      <alignment horizontal="left" wrapText="1"/>
    </xf>
    <xf numFmtId="0" fontId="61" fillId="11" borderId="54" xfId="0" applyFont="1" applyFill="1" applyBorder="1" applyAlignment="1">
      <alignment horizontal="center" textRotation="90" wrapText="1"/>
    </xf>
    <xf numFmtId="0" fontId="59" fillId="0" borderId="54" xfId="0" applyFont="1" applyBorder="1" applyAlignment="1">
      <alignment horizontal="center" textRotation="90"/>
    </xf>
    <xf numFmtId="0" fontId="42" fillId="0" borderId="50" xfId="0" applyFont="1" applyBorder="1" applyAlignment="1">
      <alignment horizontal="center" wrapText="1"/>
    </xf>
    <xf numFmtId="0" fontId="43" fillId="0" borderId="47" xfId="0" applyFont="1" applyBorder="1" applyAlignment="1">
      <alignment horizontal="left" wrapText="1"/>
    </xf>
    <xf numFmtId="0" fontId="43" fillId="0" borderId="51" xfId="0" applyFont="1" applyBorder="1" applyAlignment="1">
      <alignment horizontal="left" vertical="center" wrapText="1"/>
    </xf>
    <xf numFmtId="0" fontId="52" fillId="0" borderId="67" xfId="0" applyFont="1" applyBorder="1" applyAlignment="1">
      <alignment horizontal="left" vertical="center" wrapText="1"/>
    </xf>
    <xf numFmtId="0" fontId="43" fillId="0" borderId="47" xfId="0" applyFont="1" applyBorder="1" applyAlignment="1">
      <alignment horizontal="left" vertical="center" wrapText="1"/>
    </xf>
    <xf numFmtId="0" fontId="52" fillId="0" borderId="48" xfId="0" applyFont="1" applyBorder="1" applyAlignment="1">
      <alignment horizontal="left" vertical="center" wrapText="1"/>
    </xf>
    <xf numFmtId="0" fontId="59" fillId="11" borderId="50" xfId="0" applyFont="1" applyFill="1" applyBorder="1" applyAlignment="1">
      <alignment horizontal="center" textRotation="90" wrapText="1"/>
    </xf>
    <xf numFmtId="0" fontId="59" fillId="11" borderId="50" xfId="0" applyFont="1" applyFill="1" applyBorder="1" applyAlignment="1">
      <alignment horizontal="center" textRotation="90"/>
    </xf>
    <xf numFmtId="0" fontId="61" fillId="11" borderId="50" xfId="0" applyFont="1" applyFill="1" applyBorder="1" applyAlignment="1">
      <alignment horizontal="center" textRotation="90" wrapText="1"/>
    </xf>
    <xf numFmtId="0" fontId="0" fillId="0" borderId="55" xfId="0" applyBorder="1" applyAlignment="1">
      <alignment horizontal="center"/>
    </xf>
    <xf numFmtId="0" fontId="0" fillId="0" borderId="71" xfId="0" applyBorder="1" applyAlignment="1">
      <alignment horizontal="center"/>
    </xf>
    <xf numFmtId="0" fontId="56" fillId="0" borderId="68" xfId="0" applyFont="1" applyBorder="1" applyAlignment="1">
      <alignment horizontal="center"/>
    </xf>
    <xf numFmtId="0" fontId="0" fillId="0" borderId="49" xfId="0" applyBorder="1" applyAlignment="1">
      <alignment horizontal="left" wrapText="1"/>
    </xf>
    <xf numFmtId="0" fontId="59" fillId="0" borderId="46" xfId="0" applyFont="1" applyBorder="1" applyAlignment="1">
      <alignment horizontal="left" textRotation="90" wrapText="1"/>
    </xf>
    <xf numFmtId="0" fontId="59" fillId="0" borderId="49" xfId="0" applyFont="1" applyBorder="1" applyAlignment="1">
      <alignment horizontal="left" textRotation="90" wrapText="1"/>
    </xf>
    <xf numFmtId="0" fontId="59" fillId="11" borderId="52" xfId="0" applyFont="1" applyFill="1" applyBorder="1" applyAlignment="1">
      <alignment horizontal="center" textRotation="90" wrapText="1"/>
    </xf>
    <xf numFmtId="0" fontId="59" fillId="11" borderId="51" xfId="0" applyFont="1" applyFill="1" applyBorder="1" applyAlignment="1">
      <alignment horizontal="center" textRotation="90" wrapText="1"/>
    </xf>
    <xf numFmtId="0" fontId="59" fillId="11" borderId="69" xfId="0" applyFont="1" applyFill="1" applyBorder="1" applyAlignment="1">
      <alignment horizontal="center" textRotation="90"/>
    </xf>
    <xf numFmtId="0" fontId="59" fillId="11" borderId="69" xfId="0" applyFont="1" applyFill="1" applyBorder="1" applyAlignment="1">
      <alignment horizontal="center" textRotation="90" wrapText="1"/>
    </xf>
    <xf numFmtId="0" fontId="61" fillId="11" borderId="69" xfId="0" applyFont="1" applyFill="1" applyBorder="1" applyAlignment="1">
      <alignment horizontal="center" textRotation="90" wrapText="1"/>
    </xf>
    <xf numFmtId="0" fontId="59" fillId="0" borderId="68" xfId="0" applyFont="1" applyBorder="1" applyAlignment="1">
      <alignment horizontal="center" textRotation="90" wrapText="1"/>
    </xf>
    <xf numFmtId="0" fontId="59" fillId="0" borderId="67" xfId="0" applyFont="1" applyBorder="1" applyAlignment="1">
      <alignment horizontal="center" textRotation="90" wrapText="1"/>
    </xf>
    <xf numFmtId="0" fontId="65" fillId="0" borderId="51" xfId="0" applyFont="1" applyBorder="1" applyAlignment="1">
      <alignment horizontal="left" wrapText="1"/>
    </xf>
    <xf numFmtId="0" fontId="65" fillId="0" borderId="25" xfId="0" applyFont="1" applyBorder="1" applyAlignment="1">
      <alignment horizontal="left" wrapText="1"/>
    </xf>
    <xf numFmtId="0" fontId="65" fillId="0" borderId="47" xfId="0" applyFont="1" applyBorder="1" applyAlignment="1">
      <alignment horizontal="left" wrapText="1"/>
    </xf>
    <xf numFmtId="0" fontId="65" fillId="0" borderId="48" xfId="0" applyFont="1" applyBorder="1" applyAlignment="1">
      <alignment horizontal="left" wrapText="1"/>
    </xf>
    <xf numFmtId="0" fontId="55" fillId="0" borderId="47" xfId="0" applyFont="1" applyBorder="1" applyAlignment="1">
      <alignment horizontal="center" vertical="top"/>
    </xf>
    <xf numFmtId="0" fontId="55" fillId="0" borderId="44" xfId="0" applyFont="1" applyBorder="1" applyAlignment="1">
      <alignment horizontal="center" vertical="top"/>
    </xf>
    <xf numFmtId="0" fontId="55" fillId="0" borderId="48" xfId="0" applyFont="1" applyBorder="1" applyAlignment="1">
      <alignment horizontal="center" vertical="top"/>
    </xf>
  </cellXfs>
  <cellStyles count="4">
    <cellStyle name="Comma" xfId="2" builtinId="3"/>
    <cellStyle name="Normal" xfId="0" builtinId="0"/>
    <cellStyle name="Normal 2 2" xfId="3" xr:uid="{08F4B43F-FEF0-4D7D-9D97-7D21F26958AA}"/>
    <cellStyle name="Per cent" xfId="1" builtinId="5"/>
  </cellStyles>
  <dxfs count="0"/>
  <tableStyles count="0" defaultTableStyle="TableStyleMedium2" defaultPivotStyle="PivotStyleLight16"/>
  <colors>
    <mruColors>
      <color rgb="FFFF007F"/>
      <color rgb="FFDDDDDD"/>
      <color rgb="FFFF3399"/>
      <color rgb="FFFFE5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microsoft.com/office/2022/11/relationships/FeaturePropertyBag" Target="featurePropertyBag/featurePropertyBag.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10</xdr:col>
      <xdr:colOff>273050</xdr:colOff>
      <xdr:row>10</xdr:row>
      <xdr:rowOff>133350</xdr:rowOff>
    </xdr:from>
    <xdr:to>
      <xdr:col>10</xdr:col>
      <xdr:colOff>577850</xdr:colOff>
      <xdr:row>11</xdr:row>
      <xdr:rowOff>180975</xdr:rowOff>
    </xdr:to>
    <xdr:sp macro="" textlink="">
      <xdr:nvSpPr>
        <xdr:cNvPr id="3074" name="AutoShape 2">
          <a:extLst>
            <a:ext uri="{FF2B5EF4-FFF2-40B4-BE49-F238E27FC236}">
              <a16:creationId xmlns:a16="http://schemas.microsoft.com/office/drawing/2014/main" id="{29D91BA5-1434-5CED-C460-9489327EFBA6}"/>
            </a:ext>
          </a:extLst>
        </xdr:cNvPr>
        <xdr:cNvSpPr>
          <a:spLocks noChangeAspect="1" noChangeArrowheads="1"/>
        </xdr:cNvSpPr>
      </xdr:nvSpPr>
      <xdr:spPr bwMode="auto">
        <a:xfrm>
          <a:off x="7559675" y="2571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371475</xdr:colOff>
      <xdr:row>2</xdr:row>
      <xdr:rowOff>0</xdr:rowOff>
    </xdr:from>
    <xdr:to>
      <xdr:col>5</xdr:col>
      <xdr:colOff>66675</xdr:colOff>
      <xdr:row>3</xdr:row>
      <xdr:rowOff>114300</xdr:rowOff>
    </xdr:to>
    <xdr:sp macro="" textlink="">
      <xdr:nvSpPr>
        <xdr:cNvPr id="3080" name="AutoShape 8">
          <a:extLst>
            <a:ext uri="{FF2B5EF4-FFF2-40B4-BE49-F238E27FC236}">
              <a16:creationId xmlns:a16="http://schemas.microsoft.com/office/drawing/2014/main" id="{24B132C0-924A-EAF8-405F-F3C67E44243B}"/>
            </a:ext>
          </a:extLst>
        </xdr:cNvPr>
        <xdr:cNvSpPr>
          <a:spLocks noChangeAspect="1" noChangeArrowheads="1"/>
        </xdr:cNvSpPr>
      </xdr:nvSpPr>
      <xdr:spPr bwMode="auto">
        <a:xfrm>
          <a:off x="5524500" y="4667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13</xdr:col>
      <xdr:colOff>371475</xdr:colOff>
      <xdr:row>18</xdr:row>
      <xdr:rowOff>0</xdr:rowOff>
    </xdr:from>
    <xdr:ext cx="304800" cy="295275"/>
    <xdr:sp macro="" textlink="">
      <xdr:nvSpPr>
        <xdr:cNvPr id="6" name="AutoShape 8">
          <a:extLst>
            <a:ext uri="{FF2B5EF4-FFF2-40B4-BE49-F238E27FC236}">
              <a16:creationId xmlns:a16="http://schemas.microsoft.com/office/drawing/2014/main" id="{684D32A9-E274-45EF-BAFA-D687E5E94737}"/>
            </a:ext>
            <a:ext uri="{147F2762-F138-4A5C-976F-8EAC2B608ADB}">
              <a16:predDERef xmlns:a16="http://schemas.microsoft.com/office/drawing/2014/main" pred="{24B132C0-924A-EAF8-405F-F3C67E44243B}"/>
            </a:ext>
          </a:extLst>
        </xdr:cNvPr>
        <xdr:cNvSpPr>
          <a:spLocks noChangeAspect="1" noChangeArrowheads="1"/>
        </xdr:cNvSpPr>
      </xdr:nvSpPr>
      <xdr:spPr bwMode="auto">
        <a:xfrm>
          <a:off x="2511425" y="5876925"/>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7" name="AutoShape 8">
          <a:extLst>
            <a:ext uri="{FF2B5EF4-FFF2-40B4-BE49-F238E27FC236}">
              <a16:creationId xmlns:a16="http://schemas.microsoft.com/office/drawing/2014/main" id="{5FBEBDB6-AB02-474E-9CCF-65A4A578AF23}"/>
            </a:ext>
            <a:ext uri="{147F2762-F138-4A5C-976F-8EAC2B608ADB}">
              <a16:predDERef xmlns:a16="http://schemas.microsoft.com/office/drawing/2014/main" pred="{684D32A9-E274-45EF-BAFA-D687E5E94737}"/>
            </a:ext>
          </a:extLst>
        </xdr:cNvPr>
        <xdr:cNvSpPr>
          <a:spLocks noChangeAspect="1" noChangeArrowheads="1"/>
        </xdr:cNvSpPr>
      </xdr:nvSpPr>
      <xdr:spPr bwMode="auto">
        <a:xfrm>
          <a:off x="4949825" y="5876925"/>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371475</xdr:colOff>
      <xdr:row>18</xdr:row>
      <xdr:rowOff>0</xdr:rowOff>
    </xdr:from>
    <xdr:ext cx="304800" cy="295275"/>
    <xdr:sp macro="" textlink="">
      <xdr:nvSpPr>
        <xdr:cNvPr id="8" name="AutoShape 8">
          <a:extLst>
            <a:ext uri="{FF2B5EF4-FFF2-40B4-BE49-F238E27FC236}">
              <a16:creationId xmlns:a16="http://schemas.microsoft.com/office/drawing/2014/main" id="{B2E613F8-C5DA-4A50-877B-4476A9654DDD}"/>
            </a:ext>
            <a:ext uri="{147F2762-F138-4A5C-976F-8EAC2B608ADB}">
              <a16:predDERef xmlns:a16="http://schemas.microsoft.com/office/drawing/2014/main" pred="{5FBEBDB6-AB02-474E-9CCF-65A4A578AF23}"/>
            </a:ext>
          </a:extLst>
        </xdr:cNvPr>
        <xdr:cNvSpPr>
          <a:spLocks noChangeAspect="1" noChangeArrowheads="1"/>
        </xdr:cNvSpPr>
      </xdr:nvSpPr>
      <xdr:spPr bwMode="auto">
        <a:xfrm>
          <a:off x="4359275"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371475</xdr:colOff>
      <xdr:row>18</xdr:row>
      <xdr:rowOff>0</xdr:rowOff>
    </xdr:from>
    <xdr:ext cx="304800" cy="295275"/>
    <xdr:sp macro="" textlink="">
      <xdr:nvSpPr>
        <xdr:cNvPr id="9" name="AutoShape 8">
          <a:extLst>
            <a:ext uri="{FF2B5EF4-FFF2-40B4-BE49-F238E27FC236}">
              <a16:creationId xmlns:a16="http://schemas.microsoft.com/office/drawing/2014/main" id="{A2AC5A44-FD23-4025-A1B7-7A7B62CACB4E}"/>
            </a:ext>
            <a:ext uri="{147F2762-F138-4A5C-976F-8EAC2B608ADB}">
              <a16:predDERef xmlns:a16="http://schemas.microsoft.com/office/drawing/2014/main" pred="{B2E613F8-C5DA-4A50-877B-4476A9654DDD}"/>
            </a:ext>
          </a:extLst>
        </xdr:cNvPr>
        <xdr:cNvSpPr>
          <a:spLocks noChangeAspect="1" noChangeArrowheads="1"/>
        </xdr:cNvSpPr>
      </xdr:nvSpPr>
      <xdr:spPr bwMode="auto">
        <a:xfrm>
          <a:off x="6797675"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371475</xdr:colOff>
      <xdr:row>18</xdr:row>
      <xdr:rowOff>0</xdr:rowOff>
    </xdr:from>
    <xdr:ext cx="304800" cy="295275"/>
    <xdr:sp macro="" textlink="">
      <xdr:nvSpPr>
        <xdr:cNvPr id="10" name="AutoShape 8">
          <a:extLst>
            <a:ext uri="{FF2B5EF4-FFF2-40B4-BE49-F238E27FC236}">
              <a16:creationId xmlns:a16="http://schemas.microsoft.com/office/drawing/2014/main" id="{5142F2C7-51BA-4F83-A07D-1561120182E4}"/>
            </a:ext>
            <a:ext uri="{147F2762-F138-4A5C-976F-8EAC2B608ADB}">
              <a16:predDERef xmlns:a16="http://schemas.microsoft.com/office/drawing/2014/main" pred="{A2AC5A44-FD23-4025-A1B7-7A7B62CACB4E}"/>
            </a:ext>
          </a:extLst>
        </xdr:cNvPr>
        <xdr:cNvSpPr>
          <a:spLocks noChangeAspect="1" noChangeArrowheads="1"/>
        </xdr:cNvSpPr>
      </xdr:nvSpPr>
      <xdr:spPr bwMode="auto">
        <a:xfrm>
          <a:off x="10293350"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11" name="AutoShape 8">
          <a:extLst>
            <a:ext uri="{FF2B5EF4-FFF2-40B4-BE49-F238E27FC236}">
              <a16:creationId xmlns:a16="http://schemas.microsoft.com/office/drawing/2014/main" id="{865F42D7-06BD-451B-9807-E17403991B69}"/>
            </a:ext>
            <a:ext uri="{147F2762-F138-4A5C-976F-8EAC2B608ADB}">
              <a16:predDERef xmlns:a16="http://schemas.microsoft.com/office/drawing/2014/main" pred="{5142F2C7-51BA-4F83-A07D-1561120182E4}"/>
            </a:ext>
          </a:extLst>
        </xdr:cNvPr>
        <xdr:cNvSpPr>
          <a:spLocks noChangeAspect="1" noChangeArrowheads="1"/>
        </xdr:cNvSpPr>
      </xdr:nvSpPr>
      <xdr:spPr bwMode="auto">
        <a:xfrm>
          <a:off x="13046075"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371475</xdr:colOff>
      <xdr:row>18</xdr:row>
      <xdr:rowOff>0</xdr:rowOff>
    </xdr:from>
    <xdr:ext cx="304800" cy="295275"/>
    <xdr:sp macro="" textlink="">
      <xdr:nvSpPr>
        <xdr:cNvPr id="13" name="AutoShape 8">
          <a:extLst>
            <a:ext uri="{FF2B5EF4-FFF2-40B4-BE49-F238E27FC236}">
              <a16:creationId xmlns:a16="http://schemas.microsoft.com/office/drawing/2014/main" id="{7661BC27-B0A1-4413-ACEE-A6DC74C61FA7}"/>
            </a:ext>
            <a:ext uri="{147F2762-F138-4A5C-976F-8EAC2B608ADB}">
              <a16:predDERef xmlns:a16="http://schemas.microsoft.com/office/drawing/2014/main" pred="{865F42D7-06BD-451B-9807-E17403991B69}"/>
            </a:ext>
          </a:extLst>
        </xdr:cNvPr>
        <xdr:cNvSpPr>
          <a:spLocks noChangeAspect="1" noChangeArrowheads="1"/>
        </xdr:cNvSpPr>
      </xdr:nvSpPr>
      <xdr:spPr bwMode="auto">
        <a:xfrm>
          <a:off x="10293350"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14" name="AutoShape 8">
          <a:extLst>
            <a:ext uri="{FF2B5EF4-FFF2-40B4-BE49-F238E27FC236}">
              <a16:creationId xmlns:a16="http://schemas.microsoft.com/office/drawing/2014/main" id="{6B3033B1-2213-4B01-9461-35DF0BF17493}"/>
            </a:ext>
            <a:ext uri="{147F2762-F138-4A5C-976F-8EAC2B608ADB}">
              <a16:predDERef xmlns:a16="http://schemas.microsoft.com/office/drawing/2014/main" pred="{7661BC27-B0A1-4413-ACEE-A6DC74C61FA7}"/>
            </a:ext>
          </a:extLst>
        </xdr:cNvPr>
        <xdr:cNvSpPr>
          <a:spLocks noChangeAspect="1" noChangeArrowheads="1"/>
        </xdr:cNvSpPr>
      </xdr:nvSpPr>
      <xdr:spPr bwMode="auto">
        <a:xfrm>
          <a:off x="13046075"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16" name="AutoShape 8">
          <a:extLst>
            <a:ext uri="{FF2B5EF4-FFF2-40B4-BE49-F238E27FC236}">
              <a16:creationId xmlns:a16="http://schemas.microsoft.com/office/drawing/2014/main" id="{C0F102B1-9ACF-4413-96CB-3912EE53D76D}"/>
            </a:ext>
            <a:ext uri="{147F2762-F138-4A5C-976F-8EAC2B608ADB}">
              <a16:predDERef xmlns:a16="http://schemas.microsoft.com/office/drawing/2014/main" pred="{6B3033B1-2213-4B01-9461-35DF0BF17493}"/>
            </a:ext>
          </a:extLst>
        </xdr:cNvPr>
        <xdr:cNvSpPr>
          <a:spLocks noChangeAspect="1" noChangeArrowheads="1"/>
        </xdr:cNvSpPr>
      </xdr:nvSpPr>
      <xdr:spPr bwMode="auto">
        <a:xfrm>
          <a:off x="13046075" y="6000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3" name="AutoShape 8">
          <a:extLst>
            <a:ext uri="{FF2B5EF4-FFF2-40B4-BE49-F238E27FC236}">
              <a16:creationId xmlns:a16="http://schemas.microsoft.com/office/drawing/2014/main" id="{F04628F3-1F01-4968-AF02-5EBB5FED6B6B}"/>
            </a:ext>
            <a:ext uri="{147F2762-F138-4A5C-976F-8EAC2B608ADB}">
              <a16:predDERef xmlns:a16="http://schemas.microsoft.com/office/drawing/2014/main" pred="{C0F102B1-9ACF-4413-96CB-3912EE53D76D}"/>
            </a:ext>
          </a:extLst>
        </xdr:cNvPr>
        <xdr:cNvSpPr>
          <a:spLocks noChangeAspect="1" noChangeArrowheads="1"/>
        </xdr:cNvSpPr>
      </xdr:nvSpPr>
      <xdr:spPr bwMode="auto">
        <a:xfrm>
          <a:off x="13071475" y="49720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371475</xdr:colOff>
      <xdr:row>18</xdr:row>
      <xdr:rowOff>0</xdr:rowOff>
    </xdr:from>
    <xdr:ext cx="304800" cy="295275"/>
    <xdr:sp macro="" textlink="">
      <xdr:nvSpPr>
        <xdr:cNvPr id="2" name="AutoShape 8">
          <a:extLst>
            <a:ext uri="{FF2B5EF4-FFF2-40B4-BE49-F238E27FC236}">
              <a16:creationId xmlns:a16="http://schemas.microsoft.com/office/drawing/2014/main" id="{F7F4512E-8C4E-487F-9592-206DC6956B17}"/>
            </a:ext>
            <a:ext uri="{147F2762-F138-4A5C-976F-8EAC2B608ADB}">
              <a16:predDERef xmlns:a16="http://schemas.microsoft.com/office/drawing/2014/main" pred="{F04628F3-1F01-4968-AF02-5EBB5FED6B6B}"/>
            </a:ext>
          </a:extLst>
        </xdr:cNvPr>
        <xdr:cNvSpPr>
          <a:spLocks noChangeAspect="1" noChangeArrowheads="1"/>
        </xdr:cNvSpPr>
      </xdr:nvSpPr>
      <xdr:spPr bwMode="auto">
        <a:xfrm>
          <a:off x="10029825" y="4448175"/>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4" name="AutoShape 8">
          <a:extLst>
            <a:ext uri="{FF2B5EF4-FFF2-40B4-BE49-F238E27FC236}">
              <a16:creationId xmlns:a16="http://schemas.microsoft.com/office/drawing/2014/main" id="{3FD2320C-2153-49E4-846C-FBFE7A04E06C}"/>
            </a:ext>
            <a:ext uri="{147F2762-F138-4A5C-976F-8EAC2B608ADB}">
              <a16:predDERef xmlns:a16="http://schemas.microsoft.com/office/drawing/2014/main" pred="{F7F4512E-8C4E-487F-9592-206DC6956B17}"/>
            </a:ext>
          </a:extLst>
        </xdr:cNvPr>
        <xdr:cNvSpPr>
          <a:spLocks noChangeAspect="1" noChangeArrowheads="1"/>
        </xdr:cNvSpPr>
      </xdr:nvSpPr>
      <xdr:spPr bwMode="auto">
        <a:xfrm>
          <a:off x="12744450" y="4448175"/>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371475</xdr:colOff>
      <xdr:row>18</xdr:row>
      <xdr:rowOff>0</xdr:rowOff>
    </xdr:from>
    <xdr:ext cx="304800" cy="295275"/>
    <xdr:sp macro="" textlink="">
      <xdr:nvSpPr>
        <xdr:cNvPr id="5" name="AutoShape 8">
          <a:extLst>
            <a:ext uri="{FF2B5EF4-FFF2-40B4-BE49-F238E27FC236}">
              <a16:creationId xmlns:a16="http://schemas.microsoft.com/office/drawing/2014/main" id="{C8AD0E47-BF3E-43AB-9DBE-0CC0F8634D34}"/>
            </a:ext>
            <a:ext uri="{147F2762-F138-4A5C-976F-8EAC2B608ADB}">
              <a16:predDERef xmlns:a16="http://schemas.microsoft.com/office/drawing/2014/main" pred="{3FD2320C-2153-49E4-846C-FBFE7A04E06C}"/>
            </a:ext>
          </a:extLst>
        </xdr:cNvPr>
        <xdr:cNvSpPr>
          <a:spLocks noChangeAspect="1" noChangeArrowheads="1"/>
        </xdr:cNvSpPr>
      </xdr:nvSpPr>
      <xdr:spPr bwMode="auto">
        <a:xfrm>
          <a:off x="4248150"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371475</xdr:colOff>
      <xdr:row>18</xdr:row>
      <xdr:rowOff>0</xdr:rowOff>
    </xdr:from>
    <xdr:ext cx="304800" cy="295275"/>
    <xdr:sp macro="" textlink="">
      <xdr:nvSpPr>
        <xdr:cNvPr id="12" name="AutoShape 8">
          <a:extLst>
            <a:ext uri="{FF2B5EF4-FFF2-40B4-BE49-F238E27FC236}">
              <a16:creationId xmlns:a16="http://schemas.microsoft.com/office/drawing/2014/main" id="{6AD1F58D-6088-43D9-94A5-F4D921ECA54D}"/>
            </a:ext>
            <a:ext uri="{147F2762-F138-4A5C-976F-8EAC2B608ADB}">
              <a16:predDERef xmlns:a16="http://schemas.microsoft.com/office/drawing/2014/main" pred="{C8AD0E47-BF3E-43AB-9DBE-0CC0F8634D34}"/>
            </a:ext>
          </a:extLst>
        </xdr:cNvPr>
        <xdr:cNvSpPr>
          <a:spLocks noChangeAspect="1" noChangeArrowheads="1"/>
        </xdr:cNvSpPr>
      </xdr:nvSpPr>
      <xdr:spPr bwMode="auto">
        <a:xfrm>
          <a:off x="6686550"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371475</xdr:colOff>
      <xdr:row>18</xdr:row>
      <xdr:rowOff>0</xdr:rowOff>
    </xdr:from>
    <xdr:ext cx="304800" cy="295275"/>
    <xdr:sp macro="" textlink="">
      <xdr:nvSpPr>
        <xdr:cNvPr id="15" name="AutoShape 8">
          <a:extLst>
            <a:ext uri="{FF2B5EF4-FFF2-40B4-BE49-F238E27FC236}">
              <a16:creationId xmlns:a16="http://schemas.microsoft.com/office/drawing/2014/main" id="{47225748-EEF9-45E3-B0FA-2578FE8045D5}"/>
            </a:ext>
            <a:ext uri="{147F2762-F138-4A5C-976F-8EAC2B608ADB}">
              <a16:predDERef xmlns:a16="http://schemas.microsoft.com/office/drawing/2014/main" pred="{6AD1F58D-6088-43D9-94A5-F4D921ECA54D}"/>
            </a:ext>
          </a:extLst>
        </xdr:cNvPr>
        <xdr:cNvSpPr>
          <a:spLocks noChangeAspect="1" noChangeArrowheads="1"/>
        </xdr:cNvSpPr>
      </xdr:nvSpPr>
      <xdr:spPr bwMode="auto">
        <a:xfrm>
          <a:off x="10029825"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17" name="AutoShape 8">
          <a:extLst>
            <a:ext uri="{FF2B5EF4-FFF2-40B4-BE49-F238E27FC236}">
              <a16:creationId xmlns:a16="http://schemas.microsoft.com/office/drawing/2014/main" id="{3EFF6688-93D7-481C-B73A-6EE7165BF63E}"/>
            </a:ext>
            <a:ext uri="{147F2762-F138-4A5C-976F-8EAC2B608ADB}">
              <a16:predDERef xmlns:a16="http://schemas.microsoft.com/office/drawing/2014/main" pred="{47225748-EEF9-45E3-B0FA-2578FE8045D5}"/>
            </a:ext>
          </a:extLst>
        </xdr:cNvPr>
        <xdr:cNvSpPr>
          <a:spLocks noChangeAspect="1" noChangeArrowheads="1"/>
        </xdr:cNvSpPr>
      </xdr:nvSpPr>
      <xdr:spPr bwMode="auto">
        <a:xfrm>
          <a:off x="12744450"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371475</xdr:colOff>
      <xdr:row>18</xdr:row>
      <xdr:rowOff>0</xdr:rowOff>
    </xdr:from>
    <xdr:ext cx="304800" cy="295275"/>
    <xdr:sp macro="" textlink="">
      <xdr:nvSpPr>
        <xdr:cNvPr id="18" name="AutoShape 8">
          <a:extLst>
            <a:ext uri="{FF2B5EF4-FFF2-40B4-BE49-F238E27FC236}">
              <a16:creationId xmlns:a16="http://schemas.microsoft.com/office/drawing/2014/main" id="{F3571997-39CA-4CD2-A3FD-00964A22ECC1}"/>
            </a:ext>
            <a:ext uri="{147F2762-F138-4A5C-976F-8EAC2B608ADB}">
              <a16:predDERef xmlns:a16="http://schemas.microsoft.com/office/drawing/2014/main" pred="{3EFF6688-93D7-481C-B73A-6EE7165BF63E}"/>
            </a:ext>
          </a:extLst>
        </xdr:cNvPr>
        <xdr:cNvSpPr>
          <a:spLocks noChangeAspect="1" noChangeArrowheads="1"/>
        </xdr:cNvSpPr>
      </xdr:nvSpPr>
      <xdr:spPr bwMode="auto">
        <a:xfrm>
          <a:off x="10029825"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19" name="AutoShape 8">
          <a:extLst>
            <a:ext uri="{FF2B5EF4-FFF2-40B4-BE49-F238E27FC236}">
              <a16:creationId xmlns:a16="http://schemas.microsoft.com/office/drawing/2014/main" id="{EB58BA22-5D39-47AA-A25A-640191A941DB}"/>
            </a:ext>
            <a:ext uri="{147F2762-F138-4A5C-976F-8EAC2B608ADB}">
              <a16:predDERef xmlns:a16="http://schemas.microsoft.com/office/drawing/2014/main" pred="{F3571997-39CA-4CD2-A3FD-00964A22ECC1}"/>
            </a:ext>
          </a:extLst>
        </xdr:cNvPr>
        <xdr:cNvSpPr>
          <a:spLocks noChangeAspect="1" noChangeArrowheads="1"/>
        </xdr:cNvSpPr>
      </xdr:nvSpPr>
      <xdr:spPr bwMode="auto">
        <a:xfrm>
          <a:off x="12744450"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20" name="AutoShape 8">
          <a:extLst>
            <a:ext uri="{FF2B5EF4-FFF2-40B4-BE49-F238E27FC236}">
              <a16:creationId xmlns:a16="http://schemas.microsoft.com/office/drawing/2014/main" id="{5E9E9A45-8B15-4BBF-8055-2AC8447F51C1}"/>
            </a:ext>
            <a:ext uri="{147F2762-F138-4A5C-976F-8EAC2B608ADB}">
              <a16:predDERef xmlns:a16="http://schemas.microsoft.com/office/drawing/2014/main" pred="{EB58BA22-5D39-47AA-A25A-640191A941DB}"/>
            </a:ext>
          </a:extLst>
        </xdr:cNvPr>
        <xdr:cNvSpPr>
          <a:spLocks noChangeAspect="1" noChangeArrowheads="1"/>
        </xdr:cNvSpPr>
      </xdr:nvSpPr>
      <xdr:spPr bwMode="auto">
        <a:xfrm>
          <a:off x="12744450" y="63627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371475</xdr:colOff>
      <xdr:row>18</xdr:row>
      <xdr:rowOff>0</xdr:rowOff>
    </xdr:from>
    <xdr:ext cx="304800" cy="295275"/>
    <xdr:sp macro="" textlink="">
      <xdr:nvSpPr>
        <xdr:cNvPr id="21" name="AutoShape 8">
          <a:extLst>
            <a:ext uri="{FF2B5EF4-FFF2-40B4-BE49-F238E27FC236}">
              <a16:creationId xmlns:a16="http://schemas.microsoft.com/office/drawing/2014/main" id="{8CFA524D-1451-4DF5-8263-3F8BD6C89108}"/>
            </a:ext>
            <a:ext uri="{147F2762-F138-4A5C-976F-8EAC2B608ADB}">
              <a16:predDERef xmlns:a16="http://schemas.microsoft.com/office/drawing/2014/main" pred="{5E9E9A45-8B15-4BBF-8055-2AC8447F51C1}"/>
            </a:ext>
          </a:extLst>
        </xdr:cNvPr>
        <xdr:cNvSpPr>
          <a:spLocks noChangeAspect="1" noChangeArrowheads="1"/>
        </xdr:cNvSpPr>
      </xdr:nvSpPr>
      <xdr:spPr bwMode="auto">
        <a:xfrm>
          <a:off x="12744450" y="655320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20636</xdr:colOff>
      <xdr:row>0</xdr:row>
      <xdr:rowOff>11112</xdr:rowOff>
    </xdr:from>
    <xdr:to>
      <xdr:col>6</xdr:col>
      <xdr:colOff>412750</xdr:colOff>
      <xdr:row>16</xdr:row>
      <xdr:rowOff>28575</xdr:rowOff>
    </xdr:to>
    <xdr:sp macro="" textlink="">
      <xdr:nvSpPr>
        <xdr:cNvPr id="3" name="TextBox 2">
          <a:extLst>
            <a:ext uri="{FF2B5EF4-FFF2-40B4-BE49-F238E27FC236}">
              <a16:creationId xmlns:a16="http://schemas.microsoft.com/office/drawing/2014/main" id="{A90EBCB8-C4FA-52BD-3639-21A71AE46FBE}"/>
            </a:ext>
          </a:extLst>
        </xdr:cNvPr>
        <xdr:cNvSpPr txBox="1"/>
      </xdr:nvSpPr>
      <xdr:spPr>
        <a:xfrm>
          <a:off x="20636" y="11112"/>
          <a:ext cx="6532564" cy="29638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effectLst/>
            </a:rPr>
            <a:t>Destruction of unsold consumer products</a:t>
          </a:r>
          <a:endParaRPr lang="en-GB"/>
        </a:p>
        <a:p>
          <a:r>
            <a:rPr lang="en-GB">
              <a:effectLst/>
            </a:rPr>
            <a:t>We are committed to eliminating the destruction of unsold consumer products in line with forthcoming Ecodesign for Sustainable Products Regulations (ESPR) requirements. Our focus is on improving product lifecycle management and circularity to prevent waste and maximise resource efficiency.</a:t>
          </a:r>
        </a:p>
        <a:p>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This is an </a:t>
          </a:r>
          <a:r>
            <a:rPr lang="en-GB" sz="1100" b="1">
              <a:solidFill>
                <a:schemeClr val="dk1"/>
              </a:solidFill>
              <a:effectLst/>
              <a:latin typeface="+mn-lt"/>
              <a:ea typeface="+mn-ea"/>
              <a:cs typeface="+mn-cs"/>
            </a:rPr>
            <a:t>EU Green Deal regulation </a:t>
          </a:r>
          <a:r>
            <a:rPr lang="en-GB" sz="1100">
              <a:solidFill>
                <a:schemeClr val="dk1"/>
              </a:solidFill>
              <a:effectLst/>
              <a:latin typeface="+mn-lt"/>
              <a:ea typeface="+mn-ea"/>
              <a:cs typeface="+mn-cs"/>
            </a:rPr>
            <a:t>that mandates the reporting of the destruction of unsold consumer goods and requires business to design products with longer life, repairability and recyclability in mind to cut waste and promote a circular economy. We are reporting for Austria, Denmark, Finland, Sweden, Germany, Poland, Greece, Italy, Romania, Belgium/Brussels,France,Netherlands,Portugal,Spain,Croatia,Slovenia,Czechia (Czech Republic),Slovakia, Hungary.</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Note: </a:t>
          </a:r>
          <a:r>
            <a:rPr lang="en-GB" sz="1100">
              <a:solidFill>
                <a:schemeClr val="dk1"/>
              </a:solidFill>
              <a:effectLst/>
              <a:latin typeface="+mn-lt"/>
              <a:ea typeface="+mn-ea"/>
              <a:cs typeface="+mn-cs"/>
            </a:rPr>
            <a:t>Data submitted includes information for both Reckitt Core and Essential Home (now Vestacy) for the year 2025.</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The</a:t>
          </a:r>
          <a:r>
            <a:rPr lang="en-GB" sz="1100" baseline="0">
              <a:solidFill>
                <a:schemeClr val="dk1"/>
              </a:solidFill>
              <a:effectLst/>
              <a:latin typeface="+mn-lt"/>
              <a:ea typeface="+mn-ea"/>
              <a:cs typeface="+mn-cs"/>
            </a:rPr>
            <a:t> table below highlights countries status for data submission. As portrayed in the table, there are certain countries which do not have DCs, and therefore is no desctruction of unsold consumer products. </a:t>
          </a:r>
          <a:endParaRPr lang="en-GB" sz="1100">
            <a:solidFill>
              <a:schemeClr val="dk1"/>
            </a:solidFill>
            <a:effectLst/>
            <a:latin typeface="+mn-lt"/>
            <a:ea typeface="+mn-ea"/>
            <a:cs typeface="+mn-cs"/>
          </a:endParaRPr>
        </a:p>
        <a:p>
          <a:endParaRPr lang="en-GB"/>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6FD6D00D-E288-4BE8-8411-5CED609B50C1}"/>
            </a:ext>
          </a:extLst>
        </xdr:cNvPr>
        <xdr:cNvSpPr/>
      </xdr:nvSpPr>
      <xdr:spPr>
        <a:xfrm>
          <a:off x="4841875" y="30019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93664</xdr:rowOff>
    </xdr:from>
    <xdr:to>
      <xdr:col>1</xdr:col>
      <xdr:colOff>349250</xdr:colOff>
      <xdr:row>16</xdr:row>
      <xdr:rowOff>244476</xdr:rowOff>
    </xdr:to>
    <xdr:sp macro="" textlink="">
      <xdr:nvSpPr>
        <xdr:cNvPr id="3" name="Rectangle 2">
          <a:extLst>
            <a:ext uri="{FF2B5EF4-FFF2-40B4-BE49-F238E27FC236}">
              <a16:creationId xmlns:a16="http://schemas.microsoft.com/office/drawing/2014/main" id="{15432E87-BEC3-4ABD-AB83-57D6B23BD598}"/>
            </a:ext>
            <a:ext uri="{147F2762-F138-4A5C-976F-8EAC2B608ADB}">
              <a16:predDERef xmlns:a16="http://schemas.microsoft.com/office/drawing/2014/main" pred="{6FD6D00D-E288-4BE8-8411-5CED609B50C1}"/>
            </a:ext>
          </a:extLst>
        </xdr:cNvPr>
        <xdr:cNvSpPr/>
      </xdr:nvSpPr>
      <xdr:spPr>
        <a:xfrm>
          <a:off x="2390775" y="6651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X</a:t>
          </a:r>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7B7E6ADE-D127-43A3-92ED-A65445AA93F5}"/>
            </a:ext>
          </a:extLst>
        </xdr:cNvPr>
        <xdr:cNvSpPr/>
      </xdr:nvSpPr>
      <xdr:spPr>
        <a:xfrm>
          <a:off x="7745413" y="29781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6">
          <a:extLst>
            <a:ext uri="{FF2B5EF4-FFF2-40B4-BE49-F238E27FC236}">
              <a16:creationId xmlns:a16="http://schemas.microsoft.com/office/drawing/2014/main" id="{5FABF4E4-124E-41C2-ACCB-216B5F7A8485}"/>
            </a:ext>
          </a:extLst>
        </xdr:cNvPr>
        <xdr:cNvSpPr/>
      </xdr:nvSpPr>
      <xdr:spPr>
        <a:xfrm>
          <a:off x="7737475" y="32273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64964046-758B-4BE8-900A-A1985416D3E6}"/>
            </a:ext>
          </a:extLst>
        </xdr:cNvPr>
        <xdr:cNvSpPr/>
      </xdr:nvSpPr>
      <xdr:spPr>
        <a:xfrm>
          <a:off x="4841875" y="468471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2C6027E4-8288-40BC-BDE4-D9D7E68CA52D}"/>
            </a:ext>
          </a:extLst>
        </xdr:cNvPr>
        <xdr:cNvSpPr/>
      </xdr:nvSpPr>
      <xdr:spPr>
        <a:xfrm>
          <a:off x="4841875" y="52117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3B848AC0-E8CA-4047-89CD-A4AE123FA943}"/>
            </a:ext>
          </a:extLst>
        </xdr:cNvPr>
        <xdr:cNvSpPr/>
      </xdr:nvSpPr>
      <xdr:spPr>
        <a:xfrm>
          <a:off x="9929813" y="466090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A2A4BA92-4B8A-4D99-890F-1420BFC4985E}"/>
            </a:ext>
          </a:extLst>
        </xdr:cNvPr>
        <xdr:cNvSpPr/>
      </xdr:nvSpPr>
      <xdr:spPr>
        <a:xfrm>
          <a:off x="9921875" y="522763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29</xdr:row>
      <xdr:rowOff>261937</xdr:rowOff>
    </xdr:from>
    <xdr:to>
      <xdr:col>4</xdr:col>
      <xdr:colOff>365125</xdr:colOff>
      <xdr:row>29</xdr:row>
      <xdr:rowOff>508000</xdr:rowOff>
    </xdr:to>
    <xdr:sp macro="" textlink="">
      <xdr:nvSpPr>
        <xdr:cNvPr id="6" name="Rectangle 5">
          <a:extLst>
            <a:ext uri="{FF2B5EF4-FFF2-40B4-BE49-F238E27FC236}">
              <a16:creationId xmlns:a16="http://schemas.microsoft.com/office/drawing/2014/main" id="{A9CE2489-9B01-469B-8CBB-11694C3283F0}"/>
            </a:ext>
          </a:extLst>
        </xdr:cNvPr>
        <xdr:cNvSpPr/>
      </xdr:nvSpPr>
      <xdr:spPr>
        <a:xfrm>
          <a:off x="13746163" y="10814050"/>
          <a:ext cx="246062"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29</xdr:row>
      <xdr:rowOff>285750</xdr:rowOff>
    </xdr:from>
    <xdr:to>
      <xdr:col>4</xdr:col>
      <xdr:colOff>992187</xdr:colOff>
      <xdr:row>29</xdr:row>
      <xdr:rowOff>523874</xdr:rowOff>
    </xdr:to>
    <xdr:sp macro="" textlink="">
      <xdr:nvSpPr>
        <xdr:cNvPr id="7" name="Rectangle 6">
          <a:extLst>
            <a:ext uri="{FF2B5EF4-FFF2-40B4-BE49-F238E27FC236}">
              <a16:creationId xmlns:a16="http://schemas.microsoft.com/office/drawing/2014/main" id="{A1DD6DC8-B54F-4C14-A385-792CF13BACE9}"/>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28</xdr:row>
      <xdr:rowOff>261937</xdr:rowOff>
    </xdr:from>
    <xdr:to>
      <xdr:col>4</xdr:col>
      <xdr:colOff>365125</xdr:colOff>
      <xdr:row>28</xdr:row>
      <xdr:rowOff>508000</xdr:rowOff>
    </xdr:to>
    <xdr:sp macro="" textlink="">
      <xdr:nvSpPr>
        <xdr:cNvPr id="8" name="Rectangle 7">
          <a:extLst>
            <a:ext uri="{FF2B5EF4-FFF2-40B4-BE49-F238E27FC236}">
              <a16:creationId xmlns:a16="http://schemas.microsoft.com/office/drawing/2014/main" id="{245CCC50-E7B0-4A62-A822-0BFF9591BAD6}"/>
            </a:ext>
          </a:extLst>
        </xdr:cNvPr>
        <xdr:cNvSpPr/>
      </xdr:nvSpPr>
      <xdr:spPr>
        <a:xfrm>
          <a:off x="13746163" y="10814050"/>
          <a:ext cx="246062"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28</xdr:row>
      <xdr:rowOff>285750</xdr:rowOff>
    </xdr:from>
    <xdr:to>
      <xdr:col>4</xdr:col>
      <xdr:colOff>992187</xdr:colOff>
      <xdr:row>28</xdr:row>
      <xdr:rowOff>523874</xdr:rowOff>
    </xdr:to>
    <xdr:sp macro="" textlink="">
      <xdr:nvSpPr>
        <xdr:cNvPr id="9" name="Rectangle 8">
          <a:extLst>
            <a:ext uri="{FF2B5EF4-FFF2-40B4-BE49-F238E27FC236}">
              <a16:creationId xmlns:a16="http://schemas.microsoft.com/office/drawing/2014/main" id="{E4D2254D-FEFE-4DE0-A666-C41EA6ACD0B4}"/>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27</xdr:row>
      <xdr:rowOff>261937</xdr:rowOff>
    </xdr:from>
    <xdr:to>
      <xdr:col>4</xdr:col>
      <xdr:colOff>365125</xdr:colOff>
      <xdr:row>27</xdr:row>
      <xdr:rowOff>508000</xdr:rowOff>
    </xdr:to>
    <xdr:sp macro="" textlink="">
      <xdr:nvSpPr>
        <xdr:cNvPr id="10" name="Rectangle 9">
          <a:extLst>
            <a:ext uri="{FF2B5EF4-FFF2-40B4-BE49-F238E27FC236}">
              <a16:creationId xmlns:a16="http://schemas.microsoft.com/office/drawing/2014/main" id="{2E3160CC-3FC1-4D49-8170-FB6A61780279}"/>
            </a:ext>
          </a:extLst>
        </xdr:cNvPr>
        <xdr:cNvSpPr/>
      </xdr:nvSpPr>
      <xdr:spPr>
        <a:xfrm>
          <a:off x="13746163" y="10814050"/>
          <a:ext cx="246062"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27</xdr:row>
      <xdr:rowOff>285750</xdr:rowOff>
    </xdr:from>
    <xdr:to>
      <xdr:col>4</xdr:col>
      <xdr:colOff>992187</xdr:colOff>
      <xdr:row>27</xdr:row>
      <xdr:rowOff>523874</xdr:rowOff>
    </xdr:to>
    <xdr:sp macro="" textlink="">
      <xdr:nvSpPr>
        <xdr:cNvPr id="11" name="Rectangle 10">
          <a:extLst>
            <a:ext uri="{FF2B5EF4-FFF2-40B4-BE49-F238E27FC236}">
              <a16:creationId xmlns:a16="http://schemas.microsoft.com/office/drawing/2014/main" id="{9C5B8812-DDC0-486C-B135-ED465E839ED9}"/>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26</xdr:row>
      <xdr:rowOff>261937</xdr:rowOff>
    </xdr:from>
    <xdr:to>
      <xdr:col>4</xdr:col>
      <xdr:colOff>365125</xdr:colOff>
      <xdr:row>26</xdr:row>
      <xdr:rowOff>508000</xdr:rowOff>
    </xdr:to>
    <xdr:sp macro="" textlink="">
      <xdr:nvSpPr>
        <xdr:cNvPr id="12" name="Rectangle 11">
          <a:extLst>
            <a:ext uri="{FF2B5EF4-FFF2-40B4-BE49-F238E27FC236}">
              <a16:creationId xmlns:a16="http://schemas.microsoft.com/office/drawing/2014/main" id="{235E96C4-C59D-42BD-ACDB-19B26D65A673}"/>
            </a:ext>
          </a:extLst>
        </xdr:cNvPr>
        <xdr:cNvSpPr/>
      </xdr:nvSpPr>
      <xdr:spPr>
        <a:xfrm>
          <a:off x="13746163" y="10814050"/>
          <a:ext cx="246062"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26</xdr:row>
      <xdr:rowOff>285750</xdr:rowOff>
    </xdr:from>
    <xdr:to>
      <xdr:col>4</xdr:col>
      <xdr:colOff>992187</xdr:colOff>
      <xdr:row>26</xdr:row>
      <xdr:rowOff>523874</xdr:rowOff>
    </xdr:to>
    <xdr:sp macro="" textlink="">
      <xdr:nvSpPr>
        <xdr:cNvPr id="13" name="Rectangle 12">
          <a:extLst>
            <a:ext uri="{FF2B5EF4-FFF2-40B4-BE49-F238E27FC236}">
              <a16:creationId xmlns:a16="http://schemas.microsoft.com/office/drawing/2014/main" id="{F0289F88-3B64-4A19-A221-23003349F138}"/>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25</xdr:row>
      <xdr:rowOff>261937</xdr:rowOff>
    </xdr:from>
    <xdr:to>
      <xdr:col>4</xdr:col>
      <xdr:colOff>365125</xdr:colOff>
      <xdr:row>25</xdr:row>
      <xdr:rowOff>508000</xdr:rowOff>
    </xdr:to>
    <xdr:sp macro="" textlink="">
      <xdr:nvSpPr>
        <xdr:cNvPr id="14" name="Rectangle 13">
          <a:extLst>
            <a:ext uri="{FF2B5EF4-FFF2-40B4-BE49-F238E27FC236}">
              <a16:creationId xmlns:a16="http://schemas.microsoft.com/office/drawing/2014/main" id="{347A5B2B-E990-4C09-8960-738AE113E46C}"/>
            </a:ext>
          </a:extLst>
        </xdr:cNvPr>
        <xdr:cNvSpPr/>
      </xdr:nvSpPr>
      <xdr:spPr>
        <a:xfrm>
          <a:off x="13746163" y="10814050"/>
          <a:ext cx="246062"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25</xdr:row>
      <xdr:rowOff>285750</xdr:rowOff>
    </xdr:from>
    <xdr:to>
      <xdr:col>4</xdr:col>
      <xdr:colOff>992187</xdr:colOff>
      <xdr:row>25</xdr:row>
      <xdr:rowOff>523874</xdr:rowOff>
    </xdr:to>
    <xdr:sp macro="" textlink="">
      <xdr:nvSpPr>
        <xdr:cNvPr id="15" name="Rectangle 14">
          <a:extLst>
            <a:ext uri="{FF2B5EF4-FFF2-40B4-BE49-F238E27FC236}">
              <a16:creationId xmlns:a16="http://schemas.microsoft.com/office/drawing/2014/main" id="{BA39A66E-FF19-4FD3-98FE-C3E4BF38829A}"/>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25</xdr:row>
      <xdr:rowOff>261937</xdr:rowOff>
    </xdr:from>
    <xdr:to>
      <xdr:col>4</xdr:col>
      <xdr:colOff>365125</xdr:colOff>
      <xdr:row>25</xdr:row>
      <xdr:rowOff>508000</xdr:rowOff>
    </xdr:to>
    <xdr:sp macro="" textlink="">
      <xdr:nvSpPr>
        <xdr:cNvPr id="32" name="Rectangle 31">
          <a:extLst>
            <a:ext uri="{FF2B5EF4-FFF2-40B4-BE49-F238E27FC236}">
              <a16:creationId xmlns:a16="http://schemas.microsoft.com/office/drawing/2014/main" id="{99AE2136-DBA4-46C7-A9A3-E398D1F277E3}"/>
            </a:ext>
          </a:extLst>
        </xdr:cNvPr>
        <xdr:cNvSpPr/>
      </xdr:nvSpPr>
      <xdr:spPr>
        <a:xfrm>
          <a:off x="13746163" y="10814050"/>
          <a:ext cx="246062" cy="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25</xdr:row>
      <xdr:rowOff>285750</xdr:rowOff>
    </xdr:from>
    <xdr:to>
      <xdr:col>4</xdr:col>
      <xdr:colOff>992187</xdr:colOff>
      <xdr:row>25</xdr:row>
      <xdr:rowOff>523874</xdr:rowOff>
    </xdr:to>
    <xdr:sp macro="" textlink="">
      <xdr:nvSpPr>
        <xdr:cNvPr id="33" name="Rectangle 32">
          <a:extLst>
            <a:ext uri="{FF2B5EF4-FFF2-40B4-BE49-F238E27FC236}">
              <a16:creationId xmlns:a16="http://schemas.microsoft.com/office/drawing/2014/main" id="{68C1BB23-5C7F-405D-97F2-76456D279305}"/>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26</xdr:row>
      <xdr:rowOff>261937</xdr:rowOff>
    </xdr:from>
    <xdr:to>
      <xdr:col>4</xdr:col>
      <xdr:colOff>365125</xdr:colOff>
      <xdr:row>26</xdr:row>
      <xdr:rowOff>508000</xdr:rowOff>
    </xdr:to>
    <xdr:sp macro="" textlink="">
      <xdr:nvSpPr>
        <xdr:cNvPr id="34" name="Rectangle 33">
          <a:extLst>
            <a:ext uri="{FF2B5EF4-FFF2-40B4-BE49-F238E27FC236}">
              <a16:creationId xmlns:a16="http://schemas.microsoft.com/office/drawing/2014/main" id="{DF9DFB82-8241-4018-A361-0BF8CD751E20}"/>
            </a:ext>
          </a:extLst>
        </xdr:cNvPr>
        <xdr:cNvSpPr/>
      </xdr:nvSpPr>
      <xdr:spPr>
        <a:xfrm>
          <a:off x="13746163" y="10814050"/>
          <a:ext cx="246062" cy="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26</xdr:row>
      <xdr:rowOff>285750</xdr:rowOff>
    </xdr:from>
    <xdr:to>
      <xdr:col>4</xdr:col>
      <xdr:colOff>992187</xdr:colOff>
      <xdr:row>26</xdr:row>
      <xdr:rowOff>523874</xdr:rowOff>
    </xdr:to>
    <xdr:sp macro="" textlink="">
      <xdr:nvSpPr>
        <xdr:cNvPr id="35" name="Rectangle 34">
          <a:extLst>
            <a:ext uri="{FF2B5EF4-FFF2-40B4-BE49-F238E27FC236}">
              <a16:creationId xmlns:a16="http://schemas.microsoft.com/office/drawing/2014/main" id="{65A91534-61DD-4F00-B0AC-768FCAFFE835}"/>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27</xdr:row>
      <xdr:rowOff>261937</xdr:rowOff>
    </xdr:from>
    <xdr:to>
      <xdr:col>4</xdr:col>
      <xdr:colOff>365125</xdr:colOff>
      <xdr:row>27</xdr:row>
      <xdr:rowOff>508000</xdr:rowOff>
    </xdr:to>
    <xdr:sp macro="" textlink="">
      <xdr:nvSpPr>
        <xdr:cNvPr id="36" name="Rectangle 35">
          <a:extLst>
            <a:ext uri="{FF2B5EF4-FFF2-40B4-BE49-F238E27FC236}">
              <a16:creationId xmlns:a16="http://schemas.microsoft.com/office/drawing/2014/main" id="{56C29FA1-DF60-4CC8-A895-45E7AA6EA465}"/>
            </a:ext>
          </a:extLst>
        </xdr:cNvPr>
        <xdr:cNvSpPr/>
      </xdr:nvSpPr>
      <xdr:spPr>
        <a:xfrm>
          <a:off x="13746163" y="10814050"/>
          <a:ext cx="246062" cy="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27</xdr:row>
      <xdr:rowOff>285750</xdr:rowOff>
    </xdr:from>
    <xdr:to>
      <xdr:col>4</xdr:col>
      <xdr:colOff>992187</xdr:colOff>
      <xdr:row>27</xdr:row>
      <xdr:rowOff>523874</xdr:rowOff>
    </xdr:to>
    <xdr:sp macro="" textlink="">
      <xdr:nvSpPr>
        <xdr:cNvPr id="37" name="Rectangle 36">
          <a:extLst>
            <a:ext uri="{FF2B5EF4-FFF2-40B4-BE49-F238E27FC236}">
              <a16:creationId xmlns:a16="http://schemas.microsoft.com/office/drawing/2014/main" id="{8E46C6BC-F692-47F1-BE6B-8019B4A19582}"/>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28</xdr:row>
      <xdr:rowOff>261937</xdr:rowOff>
    </xdr:from>
    <xdr:to>
      <xdr:col>4</xdr:col>
      <xdr:colOff>365125</xdr:colOff>
      <xdr:row>28</xdr:row>
      <xdr:rowOff>508000</xdr:rowOff>
    </xdr:to>
    <xdr:sp macro="" textlink="">
      <xdr:nvSpPr>
        <xdr:cNvPr id="38" name="Rectangle 37">
          <a:extLst>
            <a:ext uri="{FF2B5EF4-FFF2-40B4-BE49-F238E27FC236}">
              <a16:creationId xmlns:a16="http://schemas.microsoft.com/office/drawing/2014/main" id="{3711EB45-FCBD-4B45-A68D-7201DA18F76A}"/>
            </a:ext>
          </a:extLst>
        </xdr:cNvPr>
        <xdr:cNvSpPr/>
      </xdr:nvSpPr>
      <xdr:spPr>
        <a:xfrm>
          <a:off x="13746163" y="10814050"/>
          <a:ext cx="246062" cy="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28</xdr:row>
      <xdr:rowOff>285750</xdr:rowOff>
    </xdr:from>
    <xdr:to>
      <xdr:col>4</xdr:col>
      <xdr:colOff>992187</xdr:colOff>
      <xdr:row>28</xdr:row>
      <xdr:rowOff>523874</xdr:rowOff>
    </xdr:to>
    <xdr:sp macro="" textlink="">
      <xdr:nvSpPr>
        <xdr:cNvPr id="39" name="Rectangle 38">
          <a:extLst>
            <a:ext uri="{FF2B5EF4-FFF2-40B4-BE49-F238E27FC236}">
              <a16:creationId xmlns:a16="http://schemas.microsoft.com/office/drawing/2014/main" id="{B164B7ED-CBEE-491E-8918-FC2CE95AA36A}"/>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119063</xdr:colOff>
      <xdr:row>29</xdr:row>
      <xdr:rowOff>261937</xdr:rowOff>
    </xdr:from>
    <xdr:to>
      <xdr:col>4</xdr:col>
      <xdr:colOff>365125</xdr:colOff>
      <xdr:row>29</xdr:row>
      <xdr:rowOff>508000</xdr:rowOff>
    </xdr:to>
    <xdr:sp macro="" textlink="">
      <xdr:nvSpPr>
        <xdr:cNvPr id="40" name="Rectangle 39">
          <a:extLst>
            <a:ext uri="{FF2B5EF4-FFF2-40B4-BE49-F238E27FC236}">
              <a16:creationId xmlns:a16="http://schemas.microsoft.com/office/drawing/2014/main" id="{521C838F-3CD6-4B61-BBE0-7F7489626428}"/>
            </a:ext>
          </a:extLst>
        </xdr:cNvPr>
        <xdr:cNvSpPr/>
      </xdr:nvSpPr>
      <xdr:spPr>
        <a:xfrm>
          <a:off x="13746163" y="10814050"/>
          <a:ext cx="246062" cy="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730248</xdr:colOff>
      <xdr:row>29</xdr:row>
      <xdr:rowOff>285750</xdr:rowOff>
    </xdr:from>
    <xdr:to>
      <xdr:col>4</xdr:col>
      <xdr:colOff>992187</xdr:colOff>
      <xdr:row>29</xdr:row>
      <xdr:rowOff>523874</xdr:rowOff>
    </xdr:to>
    <xdr:sp macro="" textlink="">
      <xdr:nvSpPr>
        <xdr:cNvPr id="41" name="Rectangle 40">
          <a:extLst>
            <a:ext uri="{FF2B5EF4-FFF2-40B4-BE49-F238E27FC236}">
              <a16:creationId xmlns:a16="http://schemas.microsoft.com/office/drawing/2014/main" id="{D14D6AF8-5B45-458A-8F0E-AA0FCAEDD7BE}"/>
            </a:ext>
          </a:extLst>
        </xdr:cNvPr>
        <xdr:cNvSpPr/>
      </xdr:nvSpPr>
      <xdr:spPr>
        <a:xfrm>
          <a:off x="14357348" y="10814050"/>
          <a:ext cx="261939" cy="0"/>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D2E22468-CD9E-444C-82A7-9B4321667CDD}"/>
            </a:ext>
          </a:extLst>
        </xdr:cNvPr>
        <xdr:cNvSpPr/>
      </xdr:nvSpPr>
      <xdr:spPr>
        <a:xfrm>
          <a:off x="1876425" y="33956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1316CB57-2963-43EA-B30A-1797C429E053}"/>
            </a:ext>
            <a:ext uri="{147F2762-F138-4A5C-976F-8EAC2B608ADB}">
              <a16:predDERef xmlns:a16="http://schemas.microsoft.com/office/drawing/2014/main" pred="{752751D3-A7CC-2FF0-C4E9-521F1D8C9A23}"/>
            </a:ext>
          </a:extLst>
        </xdr:cNvPr>
        <xdr:cNvSpPr/>
      </xdr:nvSpPr>
      <xdr:spPr>
        <a:xfrm>
          <a:off x="1876425" y="3605214"/>
          <a:ext cx="206375" cy="150812"/>
        </a:xfrm>
        <a:prstGeom prst="rect">
          <a:avLst/>
        </a:prstGeom>
        <a:solidFill>
          <a:schemeClr val="bg1"/>
        </a:solidFill>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97FEA293-7AFA-4DA8-9091-71D12F317C99}"/>
            </a:ext>
            <a:ext uri="{147F2762-F138-4A5C-976F-8EAC2B608ADB}">
              <a16:predDERef xmlns:a16="http://schemas.microsoft.com/office/drawing/2014/main" pred="{12B1DB97-9AFA-DB59-C948-6F42EB13CB89}"/>
            </a:ext>
          </a:extLst>
        </xdr:cNvPr>
        <xdr:cNvSpPr/>
      </xdr:nvSpPr>
      <xdr:spPr>
        <a:xfrm>
          <a:off x="5103813" y="3371851"/>
          <a:ext cx="192087" cy="150812"/>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CAC0E93C-0AB0-402A-A83C-63E630A21477}"/>
            </a:ext>
            <a:ext uri="{147F2762-F138-4A5C-976F-8EAC2B608ADB}">
              <a16:predDERef xmlns:a16="http://schemas.microsoft.com/office/drawing/2014/main" pred="{BDACBA28-CD63-5C6F-505E-CF9EBE87B4D0}"/>
            </a:ext>
          </a:extLst>
        </xdr:cNvPr>
        <xdr:cNvSpPr/>
      </xdr:nvSpPr>
      <xdr:spPr>
        <a:xfrm>
          <a:off x="5095875" y="3621088"/>
          <a:ext cx="198438" cy="16668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A06FA9F6-215B-4F08-8C6F-9E9D7082137E}"/>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8D2829F2-2BD2-44CB-952D-40061A999695}"/>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1AF12078-EA53-407E-90D6-02E7D98AE06E}"/>
            </a:ext>
          </a:extLst>
        </xdr:cNvPr>
        <xdr:cNvSpPr/>
      </xdr:nvSpPr>
      <xdr:spPr>
        <a:xfrm>
          <a:off x="9186863" y="30035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6">
          <a:extLst>
            <a:ext uri="{FF2B5EF4-FFF2-40B4-BE49-F238E27FC236}">
              <a16:creationId xmlns:a16="http://schemas.microsoft.com/office/drawing/2014/main" id="{253C0E90-7F4D-4E5E-A136-50FB8BA21127}"/>
            </a:ext>
          </a:extLst>
        </xdr:cNvPr>
        <xdr:cNvSpPr/>
      </xdr:nvSpPr>
      <xdr:spPr>
        <a:xfrm>
          <a:off x="917892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E74A51EE-A0B9-4AB8-A643-FEC58A8F939B}"/>
            </a:ext>
          </a:extLst>
        </xdr:cNvPr>
        <xdr:cNvSpPr/>
      </xdr:nvSpPr>
      <xdr:spPr>
        <a:xfrm>
          <a:off x="2555875" y="321151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D6E91A4F-7092-4704-9AF3-A93A3B1E271E}"/>
            </a:ext>
          </a:extLst>
        </xdr:cNvPr>
        <xdr:cNvSpPr/>
      </xdr:nvSpPr>
      <xdr:spPr>
        <a:xfrm>
          <a:off x="2555875" y="34210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E0233F91-FFB5-4C16-AD89-0684BE2594E8}"/>
            </a:ext>
          </a:extLst>
        </xdr:cNvPr>
        <xdr:cNvSpPr/>
      </xdr:nvSpPr>
      <xdr:spPr>
        <a:xfrm>
          <a:off x="7218363" y="318770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6">
          <a:extLst>
            <a:ext uri="{FF2B5EF4-FFF2-40B4-BE49-F238E27FC236}">
              <a16:creationId xmlns:a16="http://schemas.microsoft.com/office/drawing/2014/main" id="{5B42AB0F-6681-4363-BBC0-72C51F5F4748}"/>
            </a:ext>
          </a:extLst>
        </xdr:cNvPr>
        <xdr:cNvSpPr/>
      </xdr:nvSpPr>
      <xdr:spPr>
        <a:xfrm>
          <a:off x="7210425" y="343693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142874</xdr:colOff>
      <xdr:row>15</xdr:row>
      <xdr:rowOff>47625</xdr:rowOff>
    </xdr:from>
    <xdr:to>
      <xdr:col>1</xdr:col>
      <xdr:colOff>419099</xdr:colOff>
      <xdr:row>15</xdr:row>
      <xdr:rowOff>304800</xdr:rowOff>
    </xdr:to>
    <xdr:sp macro="" textlink="">
      <xdr:nvSpPr>
        <xdr:cNvPr id="2" name="Rectangle 1">
          <a:extLst>
            <a:ext uri="{FF2B5EF4-FFF2-40B4-BE49-F238E27FC236}">
              <a16:creationId xmlns:a16="http://schemas.microsoft.com/office/drawing/2014/main" id="{FBDA2C15-ED6F-42EC-869E-410360D8660B}"/>
            </a:ext>
          </a:extLst>
        </xdr:cNvPr>
        <xdr:cNvSpPr/>
      </xdr:nvSpPr>
      <xdr:spPr>
        <a:xfrm>
          <a:off x="3013074" y="3168650"/>
          <a:ext cx="273050" cy="260350"/>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b="1">
              <a:solidFill>
                <a:sysClr val="windowText" lastClr="000000"/>
              </a:solidFill>
            </a:rPr>
            <a:t>X</a:t>
          </a:r>
        </a:p>
      </xdr:txBody>
    </xdr:sp>
    <xdr:clientData/>
  </xdr:twoCellAnchor>
  <xdr:twoCellAnchor>
    <xdr:from>
      <xdr:col>1</xdr:col>
      <xdr:colOff>142875</xdr:colOff>
      <xdr:row>16</xdr:row>
      <xdr:rowOff>55564</xdr:rowOff>
    </xdr:from>
    <xdr:to>
      <xdr:col>1</xdr:col>
      <xdr:colOff>361950</xdr:colOff>
      <xdr:row>16</xdr:row>
      <xdr:rowOff>304800</xdr:rowOff>
    </xdr:to>
    <xdr:sp macro="" textlink="">
      <xdr:nvSpPr>
        <xdr:cNvPr id="3" name="Rectangle 2">
          <a:extLst>
            <a:ext uri="{FF2B5EF4-FFF2-40B4-BE49-F238E27FC236}">
              <a16:creationId xmlns:a16="http://schemas.microsoft.com/office/drawing/2014/main" id="{B084AEA7-2305-4CBF-98B8-6741B3635A60}"/>
            </a:ext>
            <a:ext uri="{147F2762-F138-4A5C-976F-8EAC2B608ADB}">
              <a16:predDERef xmlns:a16="http://schemas.microsoft.com/office/drawing/2014/main" pred="{752751D3-A7CC-2FF0-C4E9-521F1D8C9A23}"/>
            </a:ext>
          </a:extLst>
        </xdr:cNvPr>
        <xdr:cNvSpPr/>
      </xdr:nvSpPr>
      <xdr:spPr>
        <a:xfrm>
          <a:off x="3006725" y="3503614"/>
          <a:ext cx="222250" cy="249236"/>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b="1">
              <a:solidFill>
                <a:sysClr val="windowText" lastClr="000000"/>
              </a:solidFill>
            </a:rPr>
            <a:t>X</a:t>
          </a:r>
        </a:p>
      </xdr:txBody>
    </xdr:sp>
    <xdr:clientData/>
  </xdr:twoCellAnchor>
  <xdr:twoCellAnchor>
    <xdr:from>
      <xdr:col>2</xdr:col>
      <xdr:colOff>114300</xdr:colOff>
      <xdr:row>15</xdr:row>
      <xdr:rowOff>76200</xdr:rowOff>
    </xdr:from>
    <xdr:to>
      <xdr:col>2</xdr:col>
      <xdr:colOff>312738</xdr:colOff>
      <xdr:row>15</xdr:row>
      <xdr:rowOff>242888</xdr:rowOff>
    </xdr:to>
    <xdr:sp macro="" textlink="">
      <xdr:nvSpPr>
        <xdr:cNvPr id="6" name="Rectangle 5">
          <a:extLst>
            <a:ext uri="{FF2B5EF4-FFF2-40B4-BE49-F238E27FC236}">
              <a16:creationId xmlns:a16="http://schemas.microsoft.com/office/drawing/2014/main" id="{4DF20A6B-BDAA-4E4A-9CD5-2F7437FE897B}"/>
            </a:ext>
            <a:ext uri="{147F2762-F138-4A5C-976F-8EAC2B608ADB}">
              <a16:predDERef xmlns:a16="http://schemas.microsoft.com/office/drawing/2014/main" pred="{B084AEA7-2305-4CBF-98B8-6741B3635A60}"/>
            </a:ext>
          </a:extLst>
        </xdr:cNvPr>
        <xdr:cNvSpPr/>
      </xdr:nvSpPr>
      <xdr:spPr>
        <a:xfrm>
          <a:off x="6781800" y="466725"/>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twoCellAnchor>
    <xdr:from>
      <xdr:col>2</xdr:col>
      <xdr:colOff>133350</xdr:colOff>
      <xdr:row>16</xdr:row>
      <xdr:rowOff>180975</xdr:rowOff>
    </xdr:from>
    <xdr:to>
      <xdr:col>2</xdr:col>
      <xdr:colOff>331788</xdr:colOff>
      <xdr:row>16</xdr:row>
      <xdr:rowOff>347663</xdr:rowOff>
    </xdr:to>
    <xdr:sp macro="" textlink="">
      <xdr:nvSpPr>
        <xdr:cNvPr id="7" name="Rectangle 6">
          <a:extLst>
            <a:ext uri="{FF2B5EF4-FFF2-40B4-BE49-F238E27FC236}">
              <a16:creationId xmlns:a16="http://schemas.microsoft.com/office/drawing/2014/main" id="{84434E1B-0833-44A2-BE78-1E39284049D6}"/>
            </a:ext>
            <a:ext uri="{147F2762-F138-4A5C-976F-8EAC2B608ADB}">
              <a16:predDERef xmlns:a16="http://schemas.microsoft.com/office/drawing/2014/main" pred="{4DF20A6B-BDAA-4E4A-9CD5-2F7437FE897B}"/>
            </a:ext>
          </a:extLst>
        </xdr:cNvPr>
        <xdr:cNvSpPr/>
      </xdr:nvSpPr>
      <xdr:spPr>
        <a:xfrm>
          <a:off x="6800850" y="895350"/>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784A88B5-E417-4A3E-AC52-18EF4A67B5F7}"/>
            </a:ext>
          </a:extLst>
        </xdr:cNvPr>
        <xdr:cNvSpPr/>
      </xdr:nvSpPr>
      <xdr:spPr>
        <a:xfrm>
          <a:off x="4841875" y="468471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00F66CA5-E47C-4CE8-9996-F200CB465924}"/>
            </a:ext>
          </a:extLst>
        </xdr:cNvPr>
        <xdr:cNvSpPr/>
      </xdr:nvSpPr>
      <xdr:spPr>
        <a:xfrm>
          <a:off x="4841875" y="52117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0EADC0D7-229D-4F51-96FD-B49E161E2B8B}"/>
            </a:ext>
          </a:extLst>
        </xdr:cNvPr>
        <xdr:cNvSpPr/>
      </xdr:nvSpPr>
      <xdr:spPr>
        <a:xfrm>
          <a:off x="9745663" y="466090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28E79D5E-B431-4104-A5CE-14423120080D}"/>
            </a:ext>
          </a:extLst>
        </xdr:cNvPr>
        <xdr:cNvSpPr/>
      </xdr:nvSpPr>
      <xdr:spPr>
        <a:xfrm>
          <a:off x="9737725" y="522763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86E7EB7A-F01A-4EBC-8192-C22C574E9A8D}"/>
            </a:ext>
          </a:extLst>
        </xdr:cNvPr>
        <xdr:cNvSpPr/>
      </xdr:nvSpPr>
      <xdr:spPr>
        <a:xfrm>
          <a:off x="2854325" y="578961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C6734169-E9AC-46D3-891D-39F22D93AB90}"/>
            </a:ext>
          </a:extLst>
        </xdr:cNvPr>
        <xdr:cNvSpPr/>
      </xdr:nvSpPr>
      <xdr:spPr>
        <a:xfrm>
          <a:off x="2854325" y="63166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3C3BFB5C-2D43-498C-9811-4B882B443ED7}"/>
            </a:ext>
          </a:extLst>
        </xdr:cNvPr>
        <xdr:cNvSpPr/>
      </xdr:nvSpPr>
      <xdr:spPr>
        <a:xfrm>
          <a:off x="6780213" y="576580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466E4F9B-C8CD-4D54-9974-A2C9D76F1B31}"/>
            </a:ext>
          </a:extLst>
        </xdr:cNvPr>
        <xdr:cNvSpPr/>
      </xdr:nvSpPr>
      <xdr:spPr>
        <a:xfrm>
          <a:off x="6772275" y="633253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890EBCA6-9B6C-4BB3-9369-0125DEFF9A7F}"/>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1D78DD85-48CF-4AC7-AEB0-2B72DABDD510}"/>
            </a:ext>
            <a:ext uri="{147F2762-F138-4A5C-976F-8EAC2B608ADB}">
              <a16:predDERef xmlns:a16="http://schemas.microsoft.com/office/drawing/2014/main" pred="{752751D3-A7CC-2FF0-C4E9-521F1D8C9A23}"/>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CEFEBD9C-CDE2-449D-B649-92B901473153}"/>
            </a:ext>
          </a:extLst>
        </xdr:cNvPr>
        <xdr:cNvSpPr/>
      </xdr:nvSpPr>
      <xdr:spPr>
        <a:xfrm>
          <a:off x="7745413" y="30035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6">
          <a:extLst>
            <a:ext uri="{FF2B5EF4-FFF2-40B4-BE49-F238E27FC236}">
              <a16:creationId xmlns:a16="http://schemas.microsoft.com/office/drawing/2014/main" id="{ACD8F676-EA33-41C4-B6E0-97D7639B45E3}"/>
            </a:ext>
          </a:extLst>
        </xdr:cNvPr>
        <xdr:cNvSpPr/>
      </xdr:nvSpPr>
      <xdr:spPr>
        <a:xfrm>
          <a:off x="773747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133AD309-F7F9-415E-9118-5A1B2DAF2B79}"/>
            </a:ext>
          </a:extLst>
        </xdr:cNvPr>
        <xdr:cNvSpPr/>
      </xdr:nvSpPr>
      <xdr:spPr>
        <a:xfrm>
          <a:off x="3063875" y="31797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9831A5F1-525E-4F01-AB8B-B8B54561CF65}"/>
            </a:ext>
            <a:ext uri="{147F2762-F138-4A5C-976F-8EAC2B608ADB}">
              <a16:predDERef xmlns:a16="http://schemas.microsoft.com/office/drawing/2014/main" pred="{752751D3-A7CC-2FF0-C4E9-521F1D8C9A23}"/>
            </a:ext>
          </a:extLst>
        </xdr:cNvPr>
        <xdr:cNvSpPr/>
      </xdr:nvSpPr>
      <xdr:spPr>
        <a:xfrm>
          <a:off x="3063875" y="3389314"/>
          <a:ext cx="212725" cy="150812"/>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D63BF59B-1BC7-4796-8382-86E14CE6CE77}"/>
            </a:ext>
          </a:extLst>
        </xdr:cNvPr>
        <xdr:cNvSpPr/>
      </xdr:nvSpPr>
      <xdr:spPr>
        <a:xfrm>
          <a:off x="5970588" y="3152776"/>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6">
          <a:extLst>
            <a:ext uri="{FF2B5EF4-FFF2-40B4-BE49-F238E27FC236}">
              <a16:creationId xmlns:a16="http://schemas.microsoft.com/office/drawing/2014/main" id="{6F344359-D7BF-448D-8951-3C1799528B86}"/>
            </a:ext>
            <a:ext uri="{147F2762-F138-4A5C-976F-8EAC2B608ADB}">
              <a16:predDERef xmlns:a16="http://schemas.microsoft.com/office/drawing/2014/main" pred="{14D6CF52-B954-81FA-177F-D188B0C8FD39}"/>
            </a:ext>
          </a:extLst>
        </xdr:cNvPr>
        <xdr:cNvSpPr/>
      </xdr:nvSpPr>
      <xdr:spPr>
        <a:xfrm>
          <a:off x="5959475" y="3402013"/>
          <a:ext cx="201613" cy="16668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9512A149-2C7B-4DE6-AC3C-431411AF3CFB}"/>
            </a:ext>
          </a:extLst>
        </xdr:cNvPr>
        <xdr:cNvSpPr/>
      </xdr:nvSpPr>
      <xdr:spPr>
        <a:xfrm>
          <a:off x="1819275" y="33956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959834BD-3467-4A73-8E83-02FF538C4FE0}"/>
            </a:ext>
            <a:ext uri="{147F2762-F138-4A5C-976F-8EAC2B608ADB}">
              <a16:predDERef xmlns:a16="http://schemas.microsoft.com/office/drawing/2014/main" pred="{D687932C-2EEB-4E23-BB88-882A0E2B301A}"/>
            </a:ext>
          </a:extLst>
        </xdr:cNvPr>
        <xdr:cNvSpPr/>
      </xdr:nvSpPr>
      <xdr:spPr>
        <a:xfrm>
          <a:off x="1819275" y="36052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8973E5F9-FCD1-4FE5-B1F7-DD7CDD5F2B35}"/>
            </a:ext>
          </a:extLst>
        </xdr:cNvPr>
        <xdr:cNvSpPr/>
      </xdr:nvSpPr>
      <xdr:spPr>
        <a:xfrm>
          <a:off x="8196263" y="33718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706792A7-1937-4410-8E32-122093683323}"/>
            </a:ext>
          </a:extLst>
        </xdr:cNvPr>
        <xdr:cNvSpPr/>
      </xdr:nvSpPr>
      <xdr:spPr>
        <a:xfrm>
          <a:off x="8188325" y="36210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6D4FD0ED-D503-44FB-BFCA-35E976B5DA2D}"/>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F8EB6E94-099A-4AA3-BE06-1F75AEDB958F}"/>
            </a:ext>
            <a:ext uri="{147F2762-F138-4A5C-976F-8EAC2B608ADB}">
              <a16:predDERef xmlns:a16="http://schemas.microsoft.com/office/drawing/2014/main" pred="{D687932C-2EEB-4E23-BB88-882A0E2B301A}"/>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4D0FA741-79CE-4BE2-ABC1-B2FB5AA53B34}"/>
            </a:ext>
          </a:extLst>
        </xdr:cNvPr>
        <xdr:cNvSpPr/>
      </xdr:nvSpPr>
      <xdr:spPr>
        <a:xfrm>
          <a:off x="7745413" y="30035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63AA3BB6-28D3-4C9C-A1D5-1E0AF15555D9}"/>
            </a:ext>
          </a:extLst>
        </xdr:cNvPr>
        <xdr:cNvSpPr/>
      </xdr:nvSpPr>
      <xdr:spPr>
        <a:xfrm>
          <a:off x="773747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597A494A-B131-4C10-A4CB-055028C13119}"/>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CD475FA8-6A99-41BB-9B5F-B70275165EB7}"/>
            </a:ext>
            <a:ext uri="{147F2762-F138-4A5C-976F-8EAC2B608ADB}">
              <a16:predDERef xmlns:a16="http://schemas.microsoft.com/office/drawing/2014/main" pred="{5E2D41EB-4F37-4CE0-8407-63E236FE96BB}"/>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388ABCE2-73B4-4405-A9AB-7120A522C62B}"/>
            </a:ext>
            <a:ext uri="{147F2762-F138-4A5C-976F-8EAC2B608ADB}">
              <a16:predDERef xmlns:a16="http://schemas.microsoft.com/office/drawing/2014/main" pred="{0083699E-831C-490D-A25A-3B576829D599}"/>
            </a:ext>
          </a:extLst>
        </xdr:cNvPr>
        <xdr:cNvSpPr/>
      </xdr:nvSpPr>
      <xdr:spPr>
        <a:xfrm>
          <a:off x="7745413" y="3003551"/>
          <a:ext cx="192087" cy="150812"/>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759003C8-32A6-4F88-85C5-F56570A64ABC}"/>
            </a:ext>
          </a:extLst>
        </xdr:cNvPr>
        <xdr:cNvSpPr/>
      </xdr:nvSpPr>
      <xdr:spPr>
        <a:xfrm>
          <a:off x="773747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9BCD4310-9D89-4F95-ACD6-F3623B3BDB40}"/>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3" name="Rectangle 2">
          <a:extLst>
            <a:ext uri="{FF2B5EF4-FFF2-40B4-BE49-F238E27FC236}">
              <a16:creationId xmlns:a16="http://schemas.microsoft.com/office/drawing/2014/main" id="{3C1E9B85-0570-4A74-A1D6-9430054EF1EA}"/>
            </a:ext>
          </a:extLst>
        </xdr:cNvPr>
        <xdr:cNvSpPr/>
      </xdr:nvSpPr>
      <xdr:spPr>
        <a:xfrm>
          <a:off x="7745413" y="30035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95250</xdr:colOff>
      <xdr:row>16</xdr:row>
      <xdr:rowOff>76200</xdr:rowOff>
    </xdr:from>
    <xdr:to>
      <xdr:col>1</xdr:col>
      <xdr:colOff>309563</xdr:colOff>
      <xdr:row>16</xdr:row>
      <xdr:rowOff>211138</xdr:rowOff>
    </xdr:to>
    <xdr:sp macro="" textlink="">
      <xdr:nvSpPr>
        <xdr:cNvPr id="16" name="Rectangle 15">
          <a:extLst>
            <a:ext uri="{FF2B5EF4-FFF2-40B4-BE49-F238E27FC236}">
              <a16:creationId xmlns:a16="http://schemas.microsoft.com/office/drawing/2014/main" id="{3133C87A-AE53-4898-BAE1-CF4510181CDA}"/>
            </a:ext>
            <a:ext uri="{147F2762-F138-4A5C-976F-8EAC2B608ADB}">
              <a16:predDERef xmlns:a16="http://schemas.microsoft.com/office/drawing/2014/main" pred="{597BE07E-E5AC-4BD8-B75F-ED6444132FDE}"/>
            </a:ext>
          </a:extLst>
        </xdr:cNvPr>
        <xdr:cNvSpPr/>
      </xdr:nvSpPr>
      <xdr:spPr>
        <a:xfrm>
          <a:off x="4794250" y="3257550"/>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twoCellAnchor>
    <xdr:from>
      <xdr:col>2</xdr:col>
      <xdr:colOff>209550</xdr:colOff>
      <xdr:row>16</xdr:row>
      <xdr:rowOff>95250</xdr:rowOff>
    </xdr:from>
    <xdr:to>
      <xdr:col>2</xdr:col>
      <xdr:colOff>401637</xdr:colOff>
      <xdr:row>16</xdr:row>
      <xdr:rowOff>246062</xdr:rowOff>
    </xdr:to>
    <xdr:sp macro="" textlink="">
      <xdr:nvSpPr>
        <xdr:cNvPr id="17" name="Rectangle 16">
          <a:extLst>
            <a:ext uri="{FF2B5EF4-FFF2-40B4-BE49-F238E27FC236}">
              <a16:creationId xmlns:a16="http://schemas.microsoft.com/office/drawing/2014/main" id="{3850F74B-5230-4199-9B08-6C3389B8E99D}"/>
            </a:ext>
            <a:ext uri="{147F2762-F138-4A5C-976F-8EAC2B608ADB}">
              <a16:predDERef xmlns:a16="http://schemas.microsoft.com/office/drawing/2014/main" pred="{15F81FB0-031D-4F31-9D27-62646149C628}"/>
            </a:ext>
          </a:extLst>
        </xdr:cNvPr>
        <xdr:cNvSpPr/>
      </xdr:nvSpPr>
      <xdr:spPr>
        <a:xfrm>
          <a:off x="7740650" y="3276600"/>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142875</xdr:colOff>
      <xdr:row>15</xdr:row>
      <xdr:rowOff>38100</xdr:rowOff>
    </xdr:from>
    <xdr:to>
      <xdr:col>1</xdr:col>
      <xdr:colOff>357188</xdr:colOff>
      <xdr:row>15</xdr:row>
      <xdr:rowOff>173038</xdr:rowOff>
    </xdr:to>
    <xdr:sp macro="" textlink="">
      <xdr:nvSpPr>
        <xdr:cNvPr id="2" name="Rectangle 1">
          <a:extLst>
            <a:ext uri="{FF2B5EF4-FFF2-40B4-BE49-F238E27FC236}">
              <a16:creationId xmlns:a16="http://schemas.microsoft.com/office/drawing/2014/main" id="{619C9D52-132F-4EE7-9F1F-3609C773EA10}"/>
            </a:ext>
          </a:extLst>
        </xdr:cNvPr>
        <xdr:cNvSpPr/>
      </xdr:nvSpPr>
      <xdr:spPr>
        <a:xfrm>
          <a:off x="4841875" y="3009900"/>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twoCellAnchor>
    <xdr:from>
      <xdr:col>1</xdr:col>
      <xdr:colOff>104775</xdr:colOff>
      <xdr:row>16</xdr:row>
      <xdr:rowOff>66675</xdr:rowOff>
    </xdr:from>
    <xdr:to>
      <xdr:col>1</xdr:col>
      <xdr:colOff>319088</xdr:colOff>
      <xdr:row>16</xdr:row>
      <xdr:rowOff>201613</xdr:rowOff>
    </xdr:to>
    <xdr:sp macro="" textlink="">
      <xdr:nvSpPr>
        <xdr:cNvPr id="3" name="Rectangle 2">
          <a:extLst>
            <a:ext uri="{FF2B5EF4-FFF2-40B4-BE49-F238E27FC236}">
              <a16:creationId xmlns:a16="http://schemas.microsoft.com/office/drawing/2014/main" id="{40845F3F-4626-467C-89E4-E754B30C6A94}"/>
            </a:ext>
            <a:ext uri="{147F2762-F138-4A5C-976F-8EAC2B608ADB}">
              <a16:predDERef xmlns:a16="http://schemas.microsoft.com/office/drawing/2014/main" pred="{E25FD076-632E-4FEE-912D-BF7DABBABD2F}"/>
            </a:ext>
          </a:extLst>
        </xdr:cNvPr>
        <xdr:cNvSpPr/>
      </xdr:nvSpPr>
      <xdr:spPr>
        <a:xfrm>
          <a:off x="4803775" y="3248025"/>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152400</xdr:colOff>
      <xdr:row>14</xdr:row>
      <xdr:rowOff>161925</xdr:rowOff>
    </xdr:from>
    <xdr:to>
      <xdr:col>1</xdr:col>
      <xdr:colOff>342900</xdr:colOff>
      <xdr:row>15</xdr:row>
      <xdr:rowOff>171450</xdr:rowOff>
    </xdr:to>
    <xdr:sp macro="" textlink="">
      <xdr:nvSpPr>
        <xdr:cNvPr id="2" name="Rectangle 1">
          <a:extLst>
            <a:ext uri="{FF2B5EF4-FFF2-40B4-BE49-F238E27FC236}">
              <a16:creationId xmlns:a16="http://schemas.microsoft.com/office/drawing/2014/main" id="{923F1BCC-1E2C-4DD2-B506-277C77D5A9C3}"/>
            </a:ext>
          </a:extLst>
        </xdr:cNvPr>
        <xdr:cNvSpPr/>
      </xdr:nvSpPr>
      <xdr:spPr>
        <a:xfrm>
          <a:off x="762000" y="2740025"/>
          <a:ext cx="190500" cy="193675"/>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xdr:col>
      <xdr:colOff>123825</xdr:colOff>
      <xdr:row>16</xdr:row>
      <xdr:rowOff>57150</xdr:rowOff>
    </xdr:from>
    <xdr:to>
      <xdr:col>1</xdr:col>
      <xdr:colOff>314325</xdr:colOff>
      <xdr:row>16</xdr:row>
      <xdr:rowOff>257175</xdr:rowOff>
    </xdr:to>
    <xdr:sp macro="" textlink="">
      <xdr:nvSpPr>
        <xdr:cNvPr id="3" name="Rectangle 3">
          <a:extLst>
            <a:ext uri="{FF2B5EF4-FFF2-40B4-BE49-F238E27FC236}">
              <a16:creationId xmlns:a16="http://schemas.microsoft.com/office/drawing/2014/main" id="{E4EC9733-9A10-45E8-9FC3-99F20801727B}"/>
            </a:ext>
            <a:ext uri="{147F2762-F138-4A5C-976F-8EAC2B608ADB}">
              <a16:predDERef xmlns:a16="http://schemas.microsoft.com/office/drawing/2014/main" pred="{EF5C787B-8373-DB92-9F2E-FF19009C2D7C}"/>
            </a:ext>
          </a:extLst>
        </xdr:cNvPr>
        <xdr:cNvSpPr/>
      </xdr:nvSpPr>
      <xdr:spPr>
        <a:xfrm>
          <a:off x="733425" y="3003550"/>
          <a:ext cx="190500" cy="123825"/>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F23C3E42-5269-44B7-AE75-ACE9738C777C}"/>
            </a:ext>
          </a:extLst>
        </xdr:cNvPr>
        <xdr:cNvSpPr/>
      </xdr:nvSpPr>
      <xdr:spPr>
        <a:xfrm>
          <a:off x="2466975" y="321151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22BD7AA7-EC25-4AB6-A9EA-48D34A7DF9DE}"/>
            </a:ext>
            <a:ext uri="{147F2762-F138-4A5C-976F-8EAC2B608ADB}">
              <a16:predDERef xmlns:a16="http://schemas.microsoft.com/office/drawing/2014/main" pred="{5E2D41EB-4F37-4CE0-8407-63E236FE96BB}"/>
            </a:ext>
          </a:extLst>
        </xdr:cNvPr>
        <xdr:cNvSpPr/>
      </xdr:nvSpPr>
      <xdr:spPr>
        <a:xfrm>
          <a:off x="2466975" y="342106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13EDD424-96DD-4DD7-BEDD-6FDA6BAE96A7}"/>
            </a:ext>
            <a:ext uri="{147F2762-F138-4A5C-976F-8EAC2B608ADB}">
              <a16:predDERef xmlns:a16="http://schemas.microsoft.com/office/drawing/2014/main" pred="{0083699E-831C-490D-A25A-3B576829D599}"/>
            </a:ext>
          </a:extLst>
        </xdr:cNvPr>
        <xdr:cNvSpPr/>
      </xdr:nvSpPr>
      <xdr:spPr>
        <a:xfrm>
          <a:off x="6272213" y="3187701"/>
          <a:ext cx="192087" cy="150812"/>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DBE8AA12-C5E9-4A57-A2AF-F4CEA2820F24}"/>
            </a:ext>
          </a:extLst>
        </xdr:cNvPr>
        <xdr:cNvSpPr/>
      </xdr:nvSpPr>
      <xdr:spPr>
        <a:xfrm>
          <a:off x="6264275" y="343693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28D815FB-DA08-4EF7-BBD9-C342674B570B}"/>
            </a:ext>
          </a:extLst>
        </xdr:cNvPr>
        <xdr:cNvSpPr/>
      </xdr:nvSpPr>
      <xdr:spPr>
        <a:xfrm>
          <a:off x="4841875" y="30019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3">
          <a:extLst>
            <a:ext uri="{FF2B5EF4-FFF2-40B4-BE49-F238E27FC236}">
              <a16:creationId xmlns:a16="http://schemas.microsoft.com/office/drawing/2014/main" id="{39B5C8EA-34E6-456D-A89F-865007C21022}"/>
            </a:ext>
          </a:extLst>
        </xdr:cNvPr>
        <xdr:cNvSpPr/>
      </xdr:nvSpPr>
      <xdr:spPr>
        <a:xfrm>
          <a:off x="4841875" y="32115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4">
          <a:extLst>
            <a:ext uri="{FF2B5EF4-FFF2-40B4-BE49-F238E27FC236}">
              <a16:creationId xmlns:a16="http://schemas.microsoft.com/office/drawing/2014/main" id="{345F9DAB-9C65-479C-8229-6C75EEF553E8}"/>
            </a:ext>
          </a:extLst>
        </xdr:cNvPr>
        <xdr:cNvSpPr/>
      </xdr:nvSpPr>
      <xdr:spPr>
        <a:xfrm>
          <a:off x="7745413" y="29781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7">
          <a:extLst>
            <a:ext uri="{FF2B5EF4-FFF2-40B4-BE49-F238E27FC236}">
              <a16:creationId xmlns:a16="http://schemas.microsoft.com/office/drawing/2014/main" id="{60FEED5F-D57D-4F4B-8EF5-E23131504A26}"/>
            </a:ext>
          </a:extLst>
        </xdr:cNvPr>
        <xdr:cNvSpPr/>
      </xdr:nvSpPr>
      <xdr:spPr>
        <a:xfrm>
          <a:off x="7737475" y="32273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256A9F4F-D29C-439F-9062-385712304004}"/>
            </a:ext>
          </a:extLst>
        </xdr:cNvPr>
        <xdr:cNvSpPr/>
      </xdr:nvSpPr>
      <xdr:spPr>
        <a:xfrm>
          <a:off x="4841875" y="30019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3">
          <a:extLst>
            <a:ext uri="{FF2B5EF4-FFF2-40B4-BE49-F238E27FC236}">
              <a16:creationId xmlns:a16="http://schemas.microsoft.com/office/drawing/2014/main" id="{7815EF0B-E0E1-4046-B42F-03613DDEDA9B}"/>
            </a:ext>
          </a:extLst>
        </xdr:cNvPr>
        <xdr:cNvSpPr/>
      </xdr:nvSpPr>
      <xdr:spPr>
        <a:xfrm>
          <a:off x="4841875" y="32115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4">
          <a:extLst>
            <a:ext uri="{FF2B5EF4-FFF2-40B4-BE49-F238E27FC236}">
              <a16:creationId xmlns:a16="http://schemas.microsoft.com/office/drawing/2014/main" id="{6292EE79-801D-462C-8C89-A49287926339}"/>
            </a:ext>
          </a:extLst>
        </xdr:cNvPr>
        <xdr:cNvSpPr/>
      </xdr:nvSpPr>
      <xdr:spPr>
        <a:xfrm>
          <a:off x="9942513" y="29781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7" name="Rectangle 7">
          <a:extLst>
            <a:ext uri="{FF2B5EF4-FFF2-40B4-BE49-F238E27FC236}">
              <a16:creationId xmlns:a16="http://schemas.microsoft.com/office/drawing/2014/main" id="{6FB7055A-52D9-470B-88D9-89D8841FBECD}"/>
            </a:ext>
          </a:extLst>
        </xdr:cNvPr>
        <xdr:cNvSpPr/>
      </xdr:nvSpPr>
      <xdr:spPr>
        <a:xfrm>
          <a:off x="9934575" y="32273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0518B1E2-4005-4A27-990B-AE485E6EE8C7}"/>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6C211111-78C6-4B08-BFB2-629B5AA1A291}"/>
            </a:ext>
            <a:ext uri="{147F2762-F138-4A5C-976F-8EAC2B608ADB}">
              <a16:predDERef xmlns:a16="http://schemas.microsoft.com/office/drawing/2014/main" pred="{5E2D41EB-4F37-4CE0-8407-63E236FE96BB}"/>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2690813</xdr:colOff>
      <xdr:row>15</xdr:row>
      <xdr:rowOff>31751</xdr:rowOff>
    </xdr:from>
    <xdr:to>
      <xdr:col>2</xdr:col>
      <xdr:colOff>177800</xdr:colOff>
      <xdr:row>15</xdr:row>
      <xdr:rowOff>182563</xdr:rowOff>
    </xdr:to>
    <xdr:sp macro="" textlink="">
      <xdr:nvSpPr>
        <xdr:cNvPr id="4" name="Rectangle 3">
          <a:extLst>
            <a:ext uri="{FF2B5EF4-FFF2-40B4-BE49-F238E27FC236}">
              <a16:creationId xmlns:a16="http://schemas.microsoft.com/office/drawing/2014/main" id="{45AA89D9-D387-4E82-A124-45BEE05ACC71}"/>
            </a:ext>
            <a:ext uri="{147F2762-F138-4A5C-976F-8EAC2B608ADB}">
              <a16:predDERef xmlns:a16="http://schemas.microsoft.com/office/drawing/2014/main" pred="{0083699E-831C-490D-A25A-3B576829D599}"/>
            </a:ext>
          </a:extLst>
        </xdr:cNvPr>
        <xdr:cNvSpPr/>
      </xdr:nvSpPr>
      <xdr:spPr>
        <a:xfrm>
          <a:off x="7389813" y="3003551"/>
          <a:ext cx="319087" cy="150812"/>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BABC3F06-9FFD-41DB-940F-D59CA2D5D37C}"/>
            </a:ext>
          </a:extLst>
        </xdr:cNvPr>
        <xdr:cNvSpPr/>
      </xdr:nvSpPr>
      <xdr:spPr>
        <a:xfrm>
          <a:off x="773747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142875</xdr:colOff>
      <xdr:row>15</xdr:row>
      <xdr:rowOff>55563</xdr:rowOff>
    </xdr:from>
    <xdr:to>
      <xdr:col>1</xdr:col>
      <xdr:colOff>357188</xdr:colOff>
      <xdr:row>15</xdr:row>
      <xdr:rowOff>190501</xdr:rowOff>
    </xdr:to>
    <xdr:sp macro="" textlink="">
      <xdr:nvSpPr>
        <xdr:cNvPr id="2" name="Rectangle 1">
          <a:extLst>
            <a:ext uri="{FF2B5EF4-FFF2-40B4-BE49-F238E27FC236}">
              <a16:creationId xmlns:a16="http://schemas.microsoft.com/office/drawing/2014/main" id="{5425C31C-6AB3-4D08-BADE-9EA25324F9A1}"/>
            </a:ext>
          </a:extLst>
        </xdr:cNvPr>
        <xdr:cNvSpPr/>
      </xdr:nvSpPr>
      <xdr:spPr>
        <a:xfrm>
          <a:off x="4841875" y="3027363"/>
          <a:ext cx="214313" cy="134938"/>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142875</xdr:colOff>
      <xdr:row>16</xdr:row>
      <xdr:rowOff>55564</xdr:rowOff>
    </xdr:from>
    <xdr:to>
      <xdr:col>1</xdr:col>
      <xdr:colOff>349250</xdr:colOff>
      <xdr:row>16</xdr:row>
      <xdr:rowOff>206376</xdr:rowOff>
    </xdr:to>
    <xdr:sp macro="" textlink="">
      <xdr:nvSpPr>
        <xdr:cNvPr id="3" name="Rectangle 2">
          <a:extLst>
            <a:ext uri="{FF2B5EF4-FFF2-40B4-BE49-F238E27FC236}">
              <a16:creationId xmlns:a16="http://schemas.microsoft.com/office/drawing/2014/main" id="{E4C6F573-6650-481B-9323-C3F2B61FA127}"/>
            </a:ext>
            <a:ext uri="{147F2762-F138-4A5C-976F-8EAC2B608ADB}">
              <a16:predDERef xmlns:a16="http://schemas.microsoft.com/office/drawing/2014/main" pred="{D687932C-2EEB-4E23-BB88-882A0E2B301A}"/>
            </a:ext>
          </a:extLst>
        </xdr:cNvPr>
        <xdr:cNvSpPr/>
      </xdr:nvSpPr>
      <xdr:spPr>
        <a:xfrm>
          <a:off x="4841875" y="3236914"/>
          <a:ext cx="206375" cy="150812"/>
        </a:xfrm>
        <a:prstGeom prst="rect">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214313</xdr:colOff>
      <xdr:row>15</xdr:row>
      <xdr:rowOff>31751</xdr:rowOff>
    </xdr:from>
    <xdr:to>
      <xdr:col>2</xdr:col>
      <xdr:colOff>406400</xdr:colOff>
      <xdr:row>15</xdr:row>
      <xdr:rowOff>182563</xdr:rowOff>
    </xdr:to>
    <xdr:sp macro="" textlink="">
      <xdr:nvSpPr>
        <xdr:cNvPr id="4" name="Rectangle 3">
          <a:extLst>
            <a:ext uri="{FF2B5EF4-FFF2-40B4-BE49-F238E27FC236}">
              <a16:creationId xmlns:a16="http://schemas.microsoft.com/office/drawing/2014/main" id="{2B1DFBE3-899C-4D1B-BD83-5C2829022DD0}"/>
            </a:ext>
          </a:extLst>
        </xdr:cNvPr>
        <xdr:cNvSpPr/>
      </xdr:nvSpPr>
      <xdr:spPr>
        <a:xfrm>
          <a:off x="7745413" y="3003551"/>
          <a:ext cx="192087" cy="15081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206375</xdr:colOff>
      <xdr:row>16</xdr:row>
      <xdr:rowOff>71438</xdr:rowOff>
    </xdr:from>
    <xdr:to>
      <xdr:col>2</xdr:col>
      <xdr:colOff>404813</xdr:colOff>
      <xdr:row>16</xdr:row>
      <xdr:rowOff>238126</xdr:rowOff>
    </xdr:to>
    <xdr:sp macro="" textlink="">
      <xdr:nvSpPr>
        <xdr:cNvPr id="5" name="Rectangle 4">
          <a:extLst>
            <a:ext uri="{FF2B5EF4-FFF2-40B4-BE49-F238E27FC236}">
              <a16:creationId xmlns:a16="http://schemas.microsoft.com/office/drawing/2014/main" id="{97F9C377-1CB1-4E83-A0BD-4BCEBB4417B6}"/>
            </a:ext>
          </a:extLst>
        </xdr:cNvPr>
        <xdr:cNvSpPr/>
      </xdr:nvSpPr>
      <xdr:spPr>
        <a:xfrm>
          <a:off x="7737475" y="3252788"/>
          <a:ext cx="198438" cy="166688"/>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Validation%20material/Climate/Scope%203/20260114_Scope3_2025_Inventory.xlsx" TargetMode="External"/><Relationship Id="rId2" Type="http://schemas.openxmlformats.org/officeDocument/2006/relationships/externalLinkPath" Target="https://rbcom.sharepoint.com/sites/GlobalSustainability/Shared%20Documents/General/Sustainability%20Reporting%20&amp;%20Comms/Sustainability%20Reporting/FY25/Validation%20material/Climate/Scope%203/20260114_Scope3_2025_Inventory.xlsx" TargetMode="External"/><Relationship Id="rId1" Type="http://schemas.openxmlformats.org/officeDocument/2006/relationships/externalLinkPath" Target="/sites/GlobalSustainability/Shared%20Documents/General/Sustainability%20Reporting%20&amp;%20Comms/Sustainability%20Reporting/FY25/Validation%20material/Climate/Scope%203/20260114_Scope3_2025_Inventory.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rbcom.sharepoint.com/sites/GreenDealProgramme/Shared%20Documents/Programme%20Governance%20and%20Delivery%20management/Green%20Deal%20Centrally%20managed%20workstreams/Eco%20Design/Unsold%20Consumer%20goods/Data%20for%202025/UCG2025%20Data/Greece/2025-%20Greece.xlsx" TargetMode="External"/><Relationship Id="rId2" Type="http://schemas.microsoft.com/office/2019/04/relationships/externalLinkLongPath" Target="/sites/GreenDealProgramme/Shared%20Documents/Programme%20Governance%20and%20Delivery%20management/Green%20Deal%20Centrally%20managed%20workstreams/Eco%20Design/Unsold%20Consumer%20goods/Data%20for%202025/UCG2025%20Data/Greece/2025-%20Greece.xlsx?5541A6A4" TargetMode="External"/><Relationship Id="rId1" Type="http://schemas.openxmlformats.org/officeDocument/2006/relationships/externalLinkPath" Target="file:///\\5541A6A4\2025-%20Greece.xlsx" TargetMode="External"/><Relationship Id="rId4" Type="http://schemas.openxmlformats.org/officeDocument/2006/relationships/externalLinkPath" Target="../../../../../../../GreenDealProgramme/Shared%20Documents/Programme%20Governance%20and%20Delivery%20management/Green%20Deal%20Centrally%20managed%20workstreams/Eco%20Design/Unsold%20Consumer%20goods/Data%20for%202025/UCG2025%20Data/Greece/2025-%20Gree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bXbGVT4bgky5W-6hRtaRYoiGD0Eub_lGgPLx2Ppg9tguMYCsyRdATbvpjvcNnAQz" itemId="012UEBBNBNFSAAADEC7RD32JO6M7OTRWFT">
      <xxl21:absoluteUrl r:id="rId2"/>
      <xxl21:relativeUrl r:id="rId3"/>
    </xxl21:alternateUrls>
    <sheetNames>
      <sheetName val="TTL RECKITT"/>
      <sheetName val="Sheet1"/>
      <sheetName val="BU breakdown"/>
    </sheetNames>
    <sheetDataSet>
      <sheetData sheetId="0">
        <row r="6">
          <cell r="E6">
            <v>2964769.2640590873</v>
          </cell>
          <cell r="J6">
            <v>3122882.69</v>
          </cell>
        </row>
        <row r="7">
          <cell r="F7">
            <v>2069346.38</v>
          </cell>
          <cell r="G7">
            <v>1874078.09</v>
          </cell>
        </row>
        <row r="8">
          <cell r="F8">
            <v>1635501.52</v>
          </cell>
          <cell r="G8">
            <v>1415143.51</v>
          </cell>
        </row>
        <row r="9">
          <cell r="E9">
            <v>1659146.3742395979</v>
          </cell>
        </row>
        <row r="10">
          <cell r="F10">
            <v>1194983.54</v>
          </cell>
          <cell r="G10">
            <v>1109761.05</v>
          </cell>
          <cell r="J10">
            <v>1038469.4299999999</v>
          </cell>
        </row>
        <row r="11">
          <cell r="F11">
            <v>71223.42</v>
          </cell>
          <cell r="G11">
            <v>63797.87</v>
          </cell>
        </row>
        <row r="12">
          <cell r="E12">
            <v>14653.749</v>
          </cell>
          <cell r="F12">
            <v>10297.165999999999</v>
          </cell>
          <cell r="G12">
            <v>7116.2830000000004</v>
          </cell>
          <cell r="J12">
            <v>91922.137000000002</v>
          </cell>
        </row>
        <row r="13">
          <cell r="E13">
            <v>134568.29999999999</v>
          </cell>
          <cell r="F13">
            <v>85329.323000000004</v>
          </cell>
          <cell r="G13">
            <v>85329.323000000004</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UCG25-Greece"/>
      <sheetName val="MD"/>
      <sheetName val="Final List"/>
      <sheetName val="CN Code as per regulation"/>
      <sheetName val="Pivot for Template"/>
    </sheetNames>
    <sheetDataSet>
      <sheetData sheetId="0"/>
      <sheetData sheetId="1"/>
      <sheetData sheetId="2"/>
      <sheetData sheetId="3">
        <row r="1">
          <cell r="A1" t="str">
            <v>Consumer products referred to in Article 3</v>
          </cell>
        </row>
        <row r="3">
          <cell r="A3" t="str">
            <v>CN code</v>
          </cell>
          <cell r="B3" t="str">
            <v>Description</v>
          </cell>
        </row>
        <row r="4">
          <cell r="A4" t="str">
            <v>3401</v>
          </cell>
          <cell r="B4" t="e">
            <v>#VALUE!</v>
          </cell>
        </row>
        <row r="5">
          <cell r="A5" t="str">
            <v>3402</v>
          </cell>
          <cell r="B5" t="str">
            <v>Organic surface-active agents (other than soap); surface-active preparations, washing preparations (including auxiliary washing preparations) and cleaning preparations, whether or not containing soap, other than those of heading 3401</v>
          </cell>
        </row>
        <row r="6">
          <cell r="A6" t="str">
            <v>4011</v>
          </cell>
          <cell r="B6" t="str">
            <v>New pneumatic tyres, of rubber</v>
          </cell>
        </row>
        <row r="7">
          <cell r="A7" t="str">
            <v>4202</v>
          </cell>
          <cell r="B7" t="e">
            <v>#VALUE!</v>
          </cell>
        </row>
        <row r="8">
          <cell r="A8" t="str">
            <v>4203</v>
          </cell>
          <cell r="B8" t="str">
            <v>Articles of apparel and clothing accessories, of leather or of composition leather</v>
          </cell>
        </row>
        <row r="9">
          <cell r="A9" t="str">
            <v>4303</v>
          </cell>
          <cell r="B9" t="str">
            <v>Articles of apparel, clothing accessories and other articles of furskin</v>
          </cell>
        </row>
        <row r="10">
          <cell r="A10" t="str">
            <v>4818</v>
          </cell>
          <cell r="B10" t="e">
            <v>#VALUE!</v>
          </cell>
        </row>
        <row r="11">
          <cell r="A11" t="str">
            <v>6301</v>
          </cell>
          <cell r="B11" t="str">
            <v>Blankets and travelling rugs</v>
          </cell>
        </row>
        <row r="12">
          <cell r="A12" t="str">
            <v>6302</v>
          </cell>
          <cell r="B12" t="str">
            <v>Bed linen, table linen, toilet linen and kitchen linen</v>
          </cell>
        </row>
        <row r="13">
          <cell r="A13" t="str">
            <v>6303</v>
          </cell>
          <cell r="B13" t="str">
            <v>Curtains (including drapes) and interior blinds; curtain or bed valances</v>
          </cell>
        </row>
        <row r="14">
          <cell r="A14" t="str">
            <v>6304</v>
          </cell>
          <cell r="B14" t="str">
            <v>Other furnishing articles, excluding those of heading 9404</v>
          </cell>
        </row>
        <row r="15">
          <cell r="A15" t="str">
            <v>6306</v>
          </cell>
          <cell r="B15" t="str">
            <v>Tarpaulins, awnings and sunblinds; tents (including temporary canopies and similar articles); sails for boats, sailboards or landcraft; camping goods</v>
          </cell>
        </row>
        <row r="16">
          <cell r="A16" t="str">
            <v>6307</v>
          </cell>
          <cell r="B16" t="str">
            <v>Other made-up articles, including dress patterns</v>
          </cell>
        </row>
        <row r="17">
          <cell r="A17" t="str">
            <v>8415</v>
          </cell>
          <cell r="B17" t="str">
            <v>Air-conditioning machines, comprising a motor-driven fan and elements for changing the temperature and humidity, including those machines in which the humidity cannot be separately regulated</v>
          </cell>
        </row>
        <row r="18">
          <cell r="A18" t="str">
            <v>8418</v>
          </cell>
          <cell r="B18" t="str">
            <v>Refrigerators, freezers and other refrigerating or freezing equipment, electric or other; heat pumps other than air-conditioning machines of heading 8415</v>
          </cell>
        </row>
        <row r="19">
          <cell r="A19" t="str">
            <v>8421</v>
          </cell>
          <cell r="B19" t="str">
            <v>Centrifuges, including centrifugal dryers; filtering or purifying machinery and apparatus, for liquids or gases</v>
          </cell>
        </row>
        <row r="20">
          <cell r="A20" t="str">
            <v>8422</v>
          </cell>
          <cell r="B20" t="e">
            <v>#VALUE!</v>
          </cell>
        </row>
        <row r="21">
          <cell r="A21" t="str">
            <v>8423</v>
          </cell>
          <cell r="B21" t="str">
            <v>Weighing machinery (excluding balances of a sensitivity of 5 cg or better), including weight-operated counting or checking machines; weighing machine weights of all kinds</v>
          </cell>
        </row>
        <row r="22">
          <cell r="A22" t="str">
            <v>8443</v>
          </cell>
          <cell r="B22" t="str">
            <v>Printing machinery used for printing by means of plates, cylinders and other printing components of heading 8442; other printers, copying machines and facsimile machines, whether or not combined; parts and accessories thereof</v>
          </cell>
        </row>
        <row r="23">
          <cell r="A23" t="str">
            <v>8450</v>
          </cell>
          <cell r="B23" t="str">
            <v>Household or laundry-type washing machines, including machines which both wash and dry</v>
          </cell>
        </row>
        <row r="24">
          <cell r="A24" t="str">
            <v>8467</v>
          </cell>
          <cell r="B24" t="str">
            <v>Tools for working in the hand, pneumatic, hydraulic or with self-contained electric or non-electric motor</v>
          </cell>
        </row>
        <row r="25">
          <cell r="A25" t="str">
            <v>8471</v>
          </cell>
          <cell r="B25" t="str">
            <v>Automatic data-processing machines and units thereof; magnetic or optical readers, machines for transcribing data onto data media in coded form and machines for processing such data, not elsewhere specified or included</v>
          </cell>
        </row>
        <row r="26">
          <cell r="A26" t="str">
            <v>8506</v>
          </cell>
          <cell r="B26" t="str">
            <v>Primary cells and primary batteries</v>
          </cell>
        </row>
        <row r="27">
          <cell r="A27" t="str">
            <v>8507</v>
          </cell>
          <cell r="B27" t="str">
            <v>Electric accumulators, including separators therefor, whether or not rectangular (including square)</v>
          </cell>
        </row>
        <row r="28">
          <cell r="A28" t="str">
            <v>8508</v>
          </cell>
          <cell r="B28" t="str">
            <v>Vacuum cleaners</v>
          </cell>
        </row>
        <row r="29">
          <cell r="A29" t="str">
            <v>8509</v>
          </cell>
          <cell r="B29" t="str">
            <v>Electromechanical domestic appliances, with self-contained electric motor, other than vacuum cleaners of heading 8508</v>
          </cell>
        </row>
        <row r="30">
          <cell r="A30" t="str">
            <v>8510</v>
          </cell>
          <cell r="B30" t="str">
            <v>Shavers, hair clippers and hair-removing appliances, with self-contained electric motor</v>
          </cell>
        </row>
        <row r="31">
          <cell r="A31" t="str">
            <v>8513</v>
          </cell>
          <cell r="B31" t="str">
            <v>Portable electric lamps designed to function by their own source of energy (for example, dry batteries, accumulators, magnetos), other than lighting equipment of heading 8512</v>
          </cell>
        </row>
        <row r="32">
          <cell r="A32" t="str">
            <v>8516</v>
          </cell>
          <cell r="B32" t="e">
            <v>#VALUE!</v>
          </cell>
        </row>
        <row r="33">
          <cell r="A33" t="str">
            <v>8517</v>
          </cell>
          <cell r="B33" t="e">
            <v>#VALUE!</v>
          </cell>
        </row>
        <row r="34">
          <cell r="A34" t="str">
            <v>8518</v>
          </cell>
          <cell r="B34" t="e">
            <v>#VALUE!</v>
          </cell>
        </row>
        <row r="35">
          <cell r="A35" t="str">
            <v>8519</v>
          </cell>
          <cell r="B35" t="str">
            <v>Sound recording or sound reproducing apparatus</v>
          </cell>
        </row>
        <row r="36">
          <cell r="A36" t="str">
            <v>8521</v>
          </cell>
          <cell r="B36" t="str">
            <v>Video recording or reproducing apparatus, whether or not incorporating a video tuner</v>
          </cell>
        </row>
        <row r="37">
          <cell r="A37" t="str">
            <v>8523</v>
          </cell>
          <cell r="B37" t="e">
            <v>#VALUE!</v>
          </cell>
        </row>
        <row r="38">
          <cell r="A38" t="str">
            <v>8524</v>
          </cell>
          <cell r="B38" t="str">
            <v>Flat panel display modules, whether or not incorporating touch-sensitive screens</v>
          </cell>
        </row>
        <row r="39">
          <cell r="A39" t="str">
            <v>8528</v>
          </cell>
          <cell r="B39" t="str">
            <v>Monitors and projectors, not incorporating television reception apparatus; reception apparatus for television, whether or not incorporating radio-broadcast receivers or sound or video recording or reproducing apparatus</v>
          </cell>
        </row>
        <row r="40">
          <cell r="A40" t="str">
            <v>8539</v>
          </cell>
          <cell r="B40" t="str">
            <v>Electric filament or discharge lamps, including sealed beam lamp units and ultraviolet or infra-red lamps; arc-lamps; light-emitting diode (LED) light sources</v>
          </cell>
        </row>
        <row r="41">
          <cell r="A41" t="str">
            <v>9006</v>
          </cell>
          <cell r="B41" t="str">
            <v>Photographic (other than cinematographic) cameras; photographic flashlight apparatus and flashbulbs other than discharge lamps of heading 8539</v>
          </cell>
        </row>
        <row r="42">
          <cell r="A42" t="str">
            <v>9401</v>
          </cell>
          <cell r="B42" t="str">
            <v>Seats (other than those of heading 9402), whether or not convertible into beds, and parts thereof</v>
          </cell>
        </row>
        <row r="43">
          <cell r="A43" t="str">
            <v>9403</v>
          </cell>
          <cell r="B43" t="str">
            <v>Other furniture and parts thereof</v>
          </cell>
        </row>
        <row r="44">
          <cell r="A44" t="str">
            <v>9404</v>
          </cell>
          <cell r="B44" t="e">
            <v>#VALUE!</v>
          </cell>
        </row>
        <row r="45">
          <cell r="A45" t="str">
            <v>9503</v>
          </cell>
          <cell r="B45" t="str">
            <v>Tricycles, scooters, pedal cars and similar wheeled toys; dolls’ carriages; dolls; other toys; reduced-size (‘scale’) models and similar recreational models, working or not; puzzles of all kinds</v>
          </cell>
        </row>
        <row r="46">
          <cell r="A46" t="str">
            <v>9504</v>
          </cell>
          <cell r="B46" t="str">
            <v>Video game consoles and machines, table or parlour games, including pintables, billiards, special tables for casino games and automatic bowling equipment, amusement machines operated by coins, banknotes, bank cards, tokens or by any other means of payment</v>
          </cell>
        </row>
        <row r="47">
          <cell r="A47" t="str">
            <v>9619</v>
          </cell>
          <cell r="B47" t="str">
            <v>Sanitary towels (pads) and tampons, napkins (diapers), napkin liners and similar articles, of any material</v>
          </cell>
        </row>
        <row r="48">
          <cell r="A48" t="str">
            <v>3808</v>
          </cell>
          <cell r="B48" t="e">
            <v>#VALUE!</v>
          </cell>
        </row>
        <row r="49">
          <cell r="A49" t="str">
            <v>3307</v>
          </cell>
          <cell r="B49" t="e">
            <v>#VALUE!</v>
          </cell>
        </row>
        <row r="50">
          <cell r="A50" t="str">
            <v>4014</v>
          </cell>
          <cell r="B50" t="str">
            <v>Hygienic or pharmaceutical articles (including teats), of vulcanized rubber other than hard rubber, with or without fittings of hard rubber</v>
          </cell>
        </row>
        <row r="51">
          <cell r="A51" t="str">
            <v>9019</v>
          </cell>
          <cell r="B51" t="str">
            <v>Mechano-therapy appliances; massage apparatus; psychological aptitude-testing apparatus; ozone therapy, oxygen therapy, aerosol therapy, artificial respiration or other therapeutic respiration apparatus</v>
          </cell>
        </row>
        <row r="52">
          <cell r="A52" t="str">
            <v>3926</v>
          </cell>
          <cell r="B52" t="str">
            <v>Other articles of plastics and articles of other materials of heading Nos 3901 to 3914</v>
          </cell>
        </row>
        <row r="53">
          <cell r="A53" t="str">
            <v>3406</v>
          </cell>
          <cell r="B53" t="str">
            <v>Candles, tapers and the like</v>
          </cell>
        </row>
        <row r="54">
          <cell r="A54" t="str">
            <v>3405</v>
          </cell>
          <cell r="B54" t="e">
            <v>#VALUE!</v>
          </cell>
        </row>
      </sheetData>
      <sheetData sheetId="4"/>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C08AC-96EA-4B74-8140-82AF5C1AD079}">
  <dimension ref="A1:AL231"/>
  <sheetViews>
    <sheetView tabSelected="1" topLeftCell="A132" zoomScale="115" zoomScaleNormal="115" workbookViewId="0">
      <pane xSplit="3" topLeftCell="G1" activePane="topRight" state="frozen"/>
      <selection pane="topRight" activeCell="A159" sqref="A159:XFD159"/>
    </sheetView>
  </sheetViews>
  <sheetFormatPr defaultColWidth="9.1796875" defaultRowHeight="14.25" customHeight="1" x14ac:dyDescent="0.35"/>
  <cols>
    <col min="1" max="1" width="8.1796875" style="2" customWidth="1"/>
    <col min="2" max="2" width="89.81640625" style="2" customWidth="1"/>
    <col min="3" max="3" width="17.1796875" style="2" customWidth="1"/>
    <col min="4" max="4" width="13.54296875" style="391" customWidth="1"/>
    <col min="5" max="5" width="12.453125" style="391" customWidth="1"/>
    <col min="6" max="6" width="12.1796875" style="391" customWidth="1"/>
    <col min="7" max="7" width="12.54296875" style="394" customWidth="1"/>
    <col min="8" max="8" width="22.54296875" style="392" customWidth="1"/>
    <col min="9" max="9" width="3.453125" style="62" customWidth="1"/>
    <col min="10" max="16366" width="9.1796875" style="62"/>
    <col min="16367" max="16368" width="9.1796875" style="62" bestFit="1"/>
    <col min="16369" max="16384" width="9.1796875" style="62"/>
  </cols>
  <sheetData>
    <row r="1" spans="1:8" ht="13.4" customHeight="1" x14ac:dyDescent="0.35"/>
    <row r="2" spans="1:8" s="63" customFormat="1" ht="13.4" customHeight="1" x14ac:dyDescent="0.3">
      <c r="B2" s="107" t="s">
        <v>0</v>
      </c>
      <c r="C2" s="107"/>
      <c r="D2" s="109">
        <v>2021</v>
      </c>
      <c r="E2" s="109">
        <v>2022</v>
      </c>
      <c r="F2" s="109">
        <v>2023</v>
      </c>
      <c r="G2" s="109">
        <v>2024</v>
      </c>
      <c r="H2" s="109">
        <v>2025</v>
      </c>
    </row>
    <row r="3" spans="1:8" s="63" customFormat="1" ht="13.4" customHeight="1" x14ac:dyDescent="0.3">
      <c r="A3" s="160" t="s">
        <v>1</v>
      </c>
      <c r="B3" s="471" t="s">
        <v>2</v>
      </c>
      <c r="C3" s="471"/>
      <c r="D3" s="471"/>
      <c r="E3" s="471"/>
      <c r="F3" s="471"/>
      <c r="G3" s="471"/>
      <c r="H3" s="471"/>
    </row>
    <row r="4" spans="1:8" s="63" customFormat="1" ht="13.4" customHeight="1" x14ac:dyDescent="0.3">
      <c r="A4" s="160"/>
      <c r="B4" s="64" t="s">
        <v>3</v>
      </c>
      <c r="C4" s="148"/>
      <c r="D4" s="335">
        <v>0.249</v>
      </c>
      <c r="E4" s="335">
        <v>0.24399999999999999</v>
      </c>
      <c r="F4" s="335">
        <v>0.29599999999999999</v>
      </c>
      <c r="G4" s="335">
        <v>0.34899999999999998</v>
      </c>
      <c r="H4" s="337" t="s">
        <v>4</v>
      </c>
    </row>
    <row r="5" spans="1:8" s="63" customFormat="1" ht="13.4" customHeight="1" x14ac:dyDescent="0.3">
      <c r="A5" s="64"/>
      <c r="B5" s="64" t="s">
        <v>5</v>
      </c>
      <c r="C5" s="149"/>
      <c r="D5" s="338">
        <v>3311</v>
      </c>
      <c r="E5" s="338">
        <v>3291</v>
      </c>
      <c r="F5" s="339">
        <v>4433</v>
      </c>
      <c r="G5" s="338">
        <v>5086</v>
      </c>
      <c r="H5" s="340" t="s">
        <v>6</v>
      </c>
    </row>
    <row r="6" spans="1:8" s="63" customFormat="1" ht="13.4" customHeight="1" x14ac:dyDescent="0.3">
      <c r="B6" s="67"/>
      <c r="C6" s="67"/>
      <c r="D6" s="152"/>
      <c r="E6" s="152"/>
      <c r="F6" s="152"/>
      <c r="G6" s="341"/>
      <c r="H6" s="160"/>
    </row>
    <row r="7" spans="1:8" s="66" customFormat="1" ht="13.4" customHeight="1" x14ac:dyDescent="0.3">
      <c r="B7" s="140" t="s">
        <v>7</v>
      </c>
      <c r="C7" s="107" t="s">
        <v>8</v>
      </c>
      <c r="D7" s="109">
        <v>2021</v>
      </c>
      <c r="E7" s="109">
        <v>2022</v>
      </c>
      <c r="F7" s="109">
        <v>2023</v>
      </c>
      <c r="G7" s="109">
        <v>2024</v>
      </c>
      <c r="H7" s="109">
        <v>2025</v>
      </c>
    </row>
    <row r="8" spans="1:8" s="63" customFormat="1" ht="13.4" customHeight="1" x14ac:dyDescent="0.3">
      <c r="A8" s="160" t="s">
        <v>1</v>
      </c>
      <c r="B8" s="471" t="s">
        <v>9</v>
      </c>
      <c r="C8" s="471"/>
      <c r="D8" s="471"/>
      <c r="E8" s="471"/>
      <c r="F8" s="471"/>
      <c r="G8" s="471"/>
      <c r="H8" s="471"/>
    </row>
    <row r="9" spans="1:8" s="63" customFormat="1" ht="13.4" customHeight="1" x14ac:dyDescent="0.3">
      <c r="A9" s="160" t="s">
        <v>1</v>
      </c>
      <c r="B9" s="471" t="s">
        <v>10</v>
      </c>
      <c r="C9" s="471"/>
      <c r="D9" s="471"/>
      <c r="E9" s="471"/>
      <c r="F9" s="471"/>
      <c r="G9" s="471"/>
      <c r="H9" s="471"/>
    </row>
    <row r="10" spans="1:8" s="63" customFormat="1" ht="13.4" customHeight="1" x14ac:dyDescent="0.3">
      <c r="A10" s="160"/>
      <c r="B10" s="64" t="s">
        <v>11</v>
      </c>
      <c r="C10" s="342" t="s">
        <v>12</v>
      </c>
      <c r="D10" s="342" t="s">
        <v>12</v>
      </c>
      <c r="E10" s="336">
        <v>0.69</v>
      </c>
      <c r="F10" s="336">
        <v>0.7</v>
      </c>
      <c r="G10" s="342" t="s">
        <v>13</v>
      </c>
      <c r="H10" s="343" t="s">
        <v>14</v>
      </c>
    </row>
    <row r="11" spans="1:8" s="63" customFormat="1" ht="13.4" customHeight="1" x14ac:dyDescent="0.3">
      <c r="B11" s="64" t="s">
        <v>15</v>
      </c>
      <c r="C11" s="439">
        <v>118340</v>
      </c>
      <c r="D11" s="342" t="s">
        <v>12</v>
      </c>
      <c r="E11" s="440">
        <v>118384</v>
      </c>
      <c r="F11" s="440">
        <v>112397</v>
      </c>
      <c r="G11" s="440">
        <v>106301</v>
      </c>
      <c r="H11" s="344" t="s">
        <v>16</v>
      </c>
    </row>
    <row r="12" spans="1:8" s="63" customFormat="1" ht="13.4" customHeight="1" x14ac:dyDescent="0.3">
      <c r="B12" s="64" t="s">
        <v>17</v>
      </c>
      <c r="C12" s="439">
        <v>283304</v>
      </c>
      <c r="D12" s="342" t="s">
        <v>12</v>
      </c>
      <c r="E12" s="440">
        <v>7886</v>
      </c>
      <c r="F12" s="440">
        <v>7778</v>
      </c>
      <c r="G12" s="440">
        <v>6714</v>
      </c>
      <c r="H12" s="344" t="s">
        <v>18</v>
      </c>
    </row>
    <row r="13" spans="1:8" s="63" customFormat="1" ht="13.4" customHeight="1" x14ac:dyDescent="0.3">
      <c r="B13" s="64" t="s">
        <v>19</v>
      </c>
      <c r="C13" s="439">
        <v>254325</v>
      </c>
      <c r="D13" s="342" t="s">
        <v>12</v>
      </c>
      <c r="E13" s="440">
        <v>226703</v>
      </c>
      <c r="F13" s="440">
        <v>226946</v>
      </c>
      <c r="G13" s="440">
        <v>233065</v>
      </c>
      <c r="H13" s="344" t="s">
        <v>20</v>
      </c>
    </row>
    <row r="14" spans="1:8" s="63" customFormat="1" ht="13.4" customHeight="1" x14ac:dyDescent="0.3">
      <c r="B14" s="64" t="s">
        <v>21</v>
      </c>
      <c r="C14" s="439">
        <v>384404</v>
      </c>
      <c r="D14" s="342" t="s">
        <v>12</v>
      </c>
      <c r="E14" s="440">
        <v>126270</v>
      </c>
      <c r="F14" s="440">
        <v>120175</v>
      </c>
      <c r="G14" s="440">
        <v>113015</v>
      </c>
      <c r="H14" s="344">
        <v>107656</v>
      </c>
    </row>
    <row r="15" spans="1:8" s="63" customFormat="1" ht="13.4" customHeight="1" x14ac:dyDescent="0.3">
      <c r="B15" s="64" t="s">
        <v>22</v>
      </c>
      <c r="C15" s="439">
        <v>372665</v>
      </c>
      <c r="D15" s="342" t="s">
        <v>12</v>
      </c>
      <c r="E15" s="440">
        <v>345087</v>
      </c>
      <c r="F15" s="440">
        <v>339343</v>
      </c>
      <c r="G15" s="440">
        <v>339367</v>
      </c>
      <c r="H15" s="344">
        <v>327688</v>
      </c>
    </row>
    <row r="16" spans="1:8" s="63" customFormat="1" ht="13.4" customHeight="1" x14ac:dyDescent="0.3">
      <c r="B16" s="64" t="s">
        <v>23</v>
      </c>
      <c r="C16" s="342" t="s">
        <v>12</v>
      </c>
      <c r="D16" s="342" t="s">
        <v>12</v>
      </c>
      <c r="E16" s="441">
        <v>0.04</v>
      </c>
      <c r="F16" s="441">
        <v>0.04</v>
      </c>
      <c r="G16" s="441">
        <v>0.04</v>
      </c>
      <c r="H16" s="160">
        <v>0.03</v>
      </c>
    </row>
    <row r="17" spans="1:8" s="63" customFormat="1" ht="13.4" customHeight="1" x14ac:dyDescent="0.3">
      <c r="A17" s="160" t="s">
        <v>1</v>
      </c>
      <c r="B17" s="471" t="s">
        <v>24</v>
      </c>
      <c r="C17" s="471"/>
      <c r="D17" s="471"/>
      <c r="E17" s="471"/>
      <c r="F17" s="471"/>
      <c r="G17" s="471"/>
      <c r="H17" s="471"/>
    </row>
    <row r="18" spans="1:8" s="63" customFormat="1" ht="13.4" customHeight="1" x14ac:dyDescent="0.3">
      <c r="A18" s="64"/>
      <c r="B18" s="64" t="s">
        <v>25</v>
      </c>
      <c r="C18" s="155">
        <v>0.03</v>
      </c>
      <c r="D18" s="342" t="s">
        <v>12</v>
      </c>
      <c r="E18" s="444">
        <v>0.93</v>
      </c>
      <c r="F18" s="336">
        <v>0.94</v>
      </c>
      <c r="G18" s="345">
        <v>0.96</v>
      </c>
      <c r="H18" s="346" t="s">
        <v>26</v>
      </c>
    </row>
    <row r="19" spans="1:8" s="63" customFormat="1" ht="13.4" customHeight="1" x14ac:dyDescent="0.3">
      <c r="A19" s="64"/>
      <c r="B19" s="64" t="s">
        <v>27</v>
      </c>
      <c r="C19" s="342" t="s">
        <v>28</v>
      </c>
      <c r="D19" s="342" t="s">
        <v>12</v>
      </c>
      <c r="E19" s="442">
        <v>1862880</v>
      </c>
      <c r="F19" s="347">
        <v>1816919</v>
      </c>
      <c r="G19" s="166">
        <v>1909107</v>
      </c>
      <c r="H19" s="348">
        <v>1952706</v>
      </c>
    </row>
    <row r="20" spans="1:8" s="63" customFormat="1" ht="13.4" customHeight="1" x14ac:dyDescent="0.3">
      <c r="A20" s="160" t="s">
        <v>1</v>
      </c>
      <c r="B20" s="472" t="s">
        <v>29</v>
      </c>
      <c r="C20" s="472"/>
      <c r="D20" s="472"/>
      <c r="E20" s="472"/>
      <c r="F20" s="472"/>
      <c r="G20" s="472"/>
      <c r="H20" s="472"/>
    </row>
    <row r="21" spans="1:8" s="63" customFormat="1" ht="13.4" customHeight="1" x14ac:dyDescent="0.3">
      <c r="A21" s="64"/>
      <c r="B21" s="19" t="s">
        <v>30</v>
      </c>
      <c r="C21" s="155"/>
      <c r="D21" s="342" t="s">
        <v>12</v>
      </c>
      <c r="E21" s="444">
        <v>0.03</v>
      </c>
      <c r="F21" s="336">
        <v>0.05</v>
      </c>
      <c r="G21" s="336">
        <v>0.06</v>
      </c>
      <c r="H21" s="337">
        <v>7.0000000000000007E-2</v>
      </c>
    </row>
    <row r="22" spans="1:8" s="63" customFormat="1" ht="13.4" customHeight="1" x14ac:dyDescent="0.3">
      <c r="A22" s="64"/>
      <c r="B22" s="19" t="s">
        <v>31</v>
      </c>
      <c r="C22" s="154">
        <v>4450969</v>
      </c>
      <c r="D22" s="342" t="s">
        <v>12</v>
      </c>
      <c r="E22" s="442">
        <v>4493825</v>
      </c>
      <c r="F22" s="158">
        <v>4282927</v>
      </c>
      <c r="G22" s="166">
        <v>4256258</v>
      </c>
      <c r="H22" s="349" t="s">
        <v>32</v>
      </c>
    </row>
    <row r="23" spans="1:8" s="63" customFormat="1" ht="13.4" customHeight="1" x14ac:dyDescent="0.3">
      <c r="A23" s="64"/>
      <c r="B23" s="19" t="s">
        <v>33</v>
      </c>
      <c r="C23" s="61">
        <v>1.53</v>
      </c>
      <c r="D23" s="342" t="s">
        <v>12</v>
      </c>
      <c r="E23" s="445">
        <v>1.48</v>
      </c>
      <c r="F23" s="350">
        <v>1.46</v>
      </c>
      <c r="G23" s="350">
        <v>1.44</v>
      </c>
      <c r="H23" s="351" t="s">
        <v>34</v>
      </c>
    </row>
    <row r="24" spans="1:8" s="63" customFormat="1" ht="13.4" customHeight="1" x14ac:dyDescent="0.3">
      <c r="A24" s="64"/>
      <c r="B24" s="19" t="s">
        <v>35</v>
      </c>
      <c r="C24" s="154">
        <v>1356001</v>
      </c>
      <c r="D24" s="342" t="s">
        <v>12</v>
      </c>
      <c r="E24" s="352">
        <v>1293556</v>
      </c>
      <c r="F24" s="352">
        <v>1254694</v>
      </c>
      <c r="G24" s="352">
        <v>1238790</v>
      </c>
      <c r="H24" s="353">
        <v>1217726</v>
      </c>
    </row>
    <row r="25" spans="1:8" s="63" customFormat="1" ht="13.4" customHeight="1" x14ac:dyDescent="0.3">
      <c r="A25" s="64"/>
      <c r="B25" s="19" t="s">
        <v>36</v>
      </c>
      <c r="C25" s="155">
        <v>0.09</v>
      </c>
      <c r="D25" s="342" t="s">
        <v>12</v>
      </c>
      <c r="E25" s="336">
        <v>0.11</v>
      </c>
      <c r="F25" s="336">
        <v>0.12</v>
      </c>
      <c r="G25" s="336">
        <v>0.09</v>
      </c>
      <c r="H25" s="337">
        <v>0.09</v>
      </c>
    </row>
    <row r="26" spans="1:8" s="63" customFormat="1" ht="13.4" customHeight="1" x14ac:dyDescent="0.3">
      <c r="A26" s="64"/>
      <c r="B26" s="19" t="s">
        <v>37</v>
      </c>
      <c r="C26" s="155">
        <v>0.12</v>
      </c>
      <c r="D26" s="342" t="s">
        <v>12</v>
      </c>
      <c r="E26" s="336">
        <v>0.11</v>
      </c>
      <c r="F26" s="336">
        <v>0.11</v>
      </c>
      <c r="G26" s="336">
        <v>0.1</v>
      </c>
      <c r="H26" s="337">
        <v>0.12</v>
      </c>
    </row>
    <row r="27" spans="1:8" s="63" customFormat="1" ht="13.4" customHeight="1" x14ac:dyDescent="0.3">
      <c r="A27" s="160" t="s">
        <v>1</v>
      </c>
      <c r="B27" s="471" t="s">
        <v>38</v>
      </c>
      <c r="C27" s="471"/>
      <c r="D27" s="471"/>
      <c r="E27" s="471"/>
      <c r="F27" s="471"/>
      <c r="G27" s="471"/>
      <c r="H27" s="471"/>
    </row>
    <row r="28" spans="1:8" s="63" customFormat="1" ht="13.4" customHeight="1" x14ac:dyDescent="0.3">
      <c r="A28" s="160"/>
      <c r="B28" s="64" t="s">
        <v>39</v>
      </c>
      <c r="C28" s="356"/>
      <c r="D28" s="152"/>
      <c r="E28" s="354">
        <v>2.5999999999999999E-2</v>
      </c>
      <c r="F28" s="342" t="s">
        <v>12</v>
      </c>
      <c r="G28" s="355">
        <v>5.0548581314141701E-2</v>
      </c>
      <c r="H28" s="343" t="s">
        <v>40</v>
      </c>
    </row>
    <row r="29" spans="1:8" s="63" customFormat="1" ht="13.4" customHeight="1" x14ac:dyDescent="0.3">
      <c r="A29" s="160"/>
      <c r="B29" s="64" t="s">
        <v>41</v>
      </c>
      <c r="C29" s="356">
        <v>8355602.2217028001</v>
      </c>
      <c r="D29" s="342" t="s">
        <v>12</v>
      </c>
      <c r="E29" s="356">
        <v>8572785.6136606112</v>
      </c>
      <c r="F29" s="342" t="s">
        <v>12</v>
      </c>
      <c r="G29" s="356">
        <v>7933238.383370433</v>
      </c>
      <c r="H29" s="357" t="s">
        <v>42</v>
      </c>
    </row>
    <row r="30" spans="1:8" s="63" customFormat="1" ht="13.4" customHeight="1" x14ac:dyDescent="0.3">
      <c r="A30" s="160"/>
      <c r="B30" s="64" t="s">
        <v>43</v>
      </c>
      <c r="C30" s="356">
        <v>34689948.868906774</v>
      </c>
      <c r="D30" s="342" t="s">
        <v>12</v>
      </c>
      <c r="E30" s="356">
        <v>35862889.262543805</v>
      </c>
      <c r="F30" s="342" t="s">
        <v>12</v>
      </c>
      <c r="G30" s="166">
        <v>36547386.217484944</v>
      </c>
      <c r="H30" s="353">
        <v>34792130.765629388</v>
      </c>
    </row>
    <row r="31" spans="1:8" s="63" customFormat="1" ht="13.4" customHeight="1" x14ac:dyDescent="0.3">
      <c r="A31" s="160"/>
      <c r="B31" s="64" t="s">
        <v>44</v>
      </c>
      <c r="C31" s="467">
        <v>8615503.8934327997</v>
      </c>
      <c r="D31" s="342" t="s">
        <v>12</v>
      </c>
      <c r="E31" s="356">
        <v>8660317.2226606123</v>
      </c>
      <c r="F31" s="342" t="s">
        <v>12</v>
      </c>
      <c r="G31" s="166">
        <v>8034240.673370434</v>
      </c>
      <c r="H31" s="353">
        <v>7685405</v>
      </c>
    </row>
    <row r="32" spans="1:8" s="63" customFormat="1" ht="13.4" customHeight="1" x14ac:dyDescent="0.3">
      <c r="A32" s="160"/>
      <c r="B32" s="64" t="s">
        <v>45</v>
      </c>
      <c r="C32" s="358">
        <v>34949850.54063677</v>
      </c>
      <c r="D32" s="342" t="s">
        <v>12</v>
      </c>
      <c r="E32" s="356">
        <v>35950420.871543802</v>
      </c>
      <c r="F32" s="342" t="s">
        <v>12</v>
      </c>
      <c r="G32" s="166">
        <v>36648388.50748495</v>
      </c>
      <c r="H32" s="353">
        <v>34885028.47691939</v>
      </c>
    </row>
    <row r="33" spans="1:8" s="63" customFormat="1" ht="13.4" customHeight="1" x14ac:dyDescent="0.3">
      <c r="A33" s="160"/>
      <c r="B33" s="64" t="s">
        <v>46</v>
      </c>
      <c r="C33" s="158">
        <v>4773138</v>
      </c>
      <c r="D33" s="342" t="s">
        <v>12</v>
      </c>
      <c r="E33" s="358">
        <v>5066681.3499999996</v>
      </c>
      <c r="F33" s="342" t="s">
        <v>12</v>
      </c>
      <c r="G33" s="158">
        <v>4555226.13</v>
      </c>
      <c r="H33" s="349">
        <v>4253274.26</v>
      </c>
    </row>
    <row r="34" spans="1:8" s="63" customFormat="1" ht="13.4" customHeight="1" x14ac:dyDescent="0.3">
      <c r="A34" s="160"/>
      <c r="B34" s="466" t="s">
        <v>47</v>
      </c>
      <c r="C34" s="467">
        <f>'[1]TTL RECKITT'!$E$6</f>
        <v>2964769.2640590873</v>
      </c>
      <c r="D34" s="342" t="s">
        <v>12</v>
      </c>
      <c r="E34" s="158">
        <f>'[1]TTL RECKITT'!$F$7+'[1]TTL RECKITT'!$F$8</f>
        <v>3704847.9</v>
      </c>
      <c r="F34" s="342" t="s">
        <v>12</v>
      </c>
      <c r="G34" s="158">
        <f>'[1]TTL RECKITT'!$G$7+'[1]TTL RECKITT'!$G$8</f>
        <v>3289221.6</v>
      </c>
      <c r="H34" s="349">
        <f>'[1]TTL RECKITT'!$J$6</f>
        <v>3122882.69</v>
      </c>
    </row>
    <row r="35" spans="1:8" s="63" customFormat="1" ht="13.4" customHeight="1" x14ac:dyDescent="0.3">
      <c r="A35" s="160"/>
      <c r="B35" s="64" t="s">
        <v>48</v>
      </c>
      <c r="C35" s="467">
        <f>'[1]TTL RECKITT'!$E$9</f>
        <v>1659146.3742395979</v>
      </c>
      <c r="D35" s="342" t="s">
        <v>12</v>
      </c>
      <c r="E35" s="158">
        <f>'[1]TTL RECKITT'!$F$10+'[1]TTL RECKITT'!$F$11</f>
        <v>1266206.96</v>
      </c>
      <c r="F35" s="342" t="s">
        <v>12</v>
      </c>
      <c r="G35" s="158">
        <f>'[1]TTL RECKITT'!$G$10+'[1]TTL RECKITT'!$G$11</f>
        <v>1173558.9200000002</v>
      </c>
      <c r="H35" s="349">
        <f>'[1]TTL RECKITT'!$J$10</f>
        <v>1038469.4299999999</v>
      </c>
    </row>
    <row r="36" spans="1:8" s="63" customFormat="1" ht="13.4" customHeight="1" x14ac:dyDescent="0.3">
      <c r="A36" s="160"/>
      <c r="B36" s="64" t="s">
        <v>49</v>
      </c>
      <c r="C36" s="153">
        <f>'[1]TTL RECKITT'!$E$12+'[1]TTL RECKITT'!$E$13</f>
        <v>149222.049</v>
      </c>
      <c r="D36" s="342" t="s">
        <v>12</v>
      </c>
      <c r="E36" s="158">
        <f>'[1]TTL RECKITT'!$F$12+'[1]TTL RECKITT'!$F$13</f>
        <v>95626.489000000001</v>
      </c>
      <c r="F36" s="342" t="s">
        <v>12</v>
      </c>
      <c r="G36" s="158">
        <f>'[1]TTL RECKITT'!$G$12+'[1]TTL RECKITT'!$G$13</f>
        <v>92445.606</v>
      </c>
      <c r="H36" s="349">
        <f>'[1]TTL RECKITT'!$J$12</f>
        <v>91922.137000000002</v>
      </c>
    </row>
    <row r="37" spans="1:8" s="63" customFormat="1" ht="13.4" customHeight="1" x14ac:dyDescent="0.3">
      <c r="A37" s="160"/>
      <c r="B37" s="64" t="s">
        <v>50</v>
      </c>
      <c r="C37" s="153">
        <v>965893</v>
      </c>
      <c r="D37" s="342" t="s">
        <v>12</v>
      </c>
      <c r="E37" s="358">
        <v>1027436.97</v>
      </c>
      <c r="F37" s="342" t="s">
        <v>12</v>
      </c>
      <c r="G37" s="158">
        <v>1011275.26</v>
      </c>
      <c r="H37" s="349">
        <v>1028029.39</v>
      </c>
    </row>
    <row r="38" spans="1:8" s="63" customFormat="1" ht="13.4" customHeight="1" x14ac:dyDescent="0.3">
      <c r="A38" s="160"/>
      <c r="B38" s="64" t="s">
        <v>51</v>
      </c>
      <c r="C38" s="153">
        <v>530388.1467510286</v>
      </c>
      <c r="D38" s="342" t="s">
        <v>12</v>
      </c>
      <c r="E38" s="158">
        <v>493409.40253206954</v>
      </c>
      <c r="F38" s="342" t="s">
        <v>12</v>
      </c>
      <c r="G38" s="158">
        <v>517196.22511643945</v>
      </c>
      <c r="H38" s="349">
        <v>540087.17874017707</v>
      </c>
    </row>
    <row r="39" spans="1:8" s="63" customFormat="1" ht="13.4" customHeight="1" x14ac:dyDescent="0.3">
      <c r="A39" s="160"/>
      <c r="B39" s="64" t="s">
        <v>52</v>
      </c>
      <c r="C39" s="153">
        <v>435504.65415000002</v>
      </c>
      <c r="D39" s="342" t="s">
        <v>12</v>
      </c>
      <c r="E39" s="158">
        <v>534027.56901999994</v>
      </c>
      <c r="F39" s="342" t="s">
        <v>12</v>
      </c>
      <c r="G39" s="158">
        <v>494079.03899999999</v>
      </c>
      <c r="H39" s="349">
        <v>487942.21299999999</v>
      </c>
    </row>
    <row r="40" spans="1:8" s="63" customFormat="1" ht="13.4" customHeight="1" x14ac:dyDescent="0.3">
      <c r="A40" s="160"/>
      <c r="B40" s="64" t="s">
        <v>53</v>
      </c>
      <c r="C40" s="153">
        <v>20989</v>
      </c>
      <c r="D40" s="342" t="s">
        <v>12</v>
      </c>
      <c r="E40" s="358">
        <v>25667</v>
      </c>
      <c r="F40" s="342" t="s">
        <v>12</v>
      </c>
      <c r="G40" s="158">
        <v>26116</v>
      </c>
      <c r="H40" s="349">
        <v>28125</v>
      </c>
    </row>
    <row r="41" spans="1:8" s="63" customFormat="1" ht="13.4" customHeight="1" x14ac:dyDescent="0.3">
      <c r="A41" s="160"/>
      <c r="B41" s="64" t="s">
        <v>54</v>
      </c>
      <c r="C41" s="153">
        <v>43742</v>
      </c>
      <c r="D41" s="342" t="s">
        <v>12</v>
      </c>
      <c r="E41" s="358">
        <v>31454.938999999998</v>
      </c>
      <c r="F41" s="342" t="s">
        <v>12</v>
      </c>
      <c r="G41" s="158">
        <v>43609.82</v>
      </c>
      <c r="H41" s="349">
        <v>31978.221289999998</v>
      </c>
    </row>
    <row r="42" spans="1:8" s="63" customFormat="1" ht="13.4" customHeight="1" x14ac:dyDescent="0.3">
      <c r="A42" s="160"/>
      <c r="B42" s="64" t="s">
        <v>55</v>
      </c>
      <c r="C42" s="153">
        <v>1484809</v>
      </c>
      <c r="D42" s="342" t="s">
        <v>12</v>
      </c>
      <c r="E42" s="358">
        <v>1572964.067</v>
      </c>
      <c r="F42" s="342" t="s">
        <v>12</v>
      </c>
      <c r="G42" s="158">
        <v>1560183.3959999999</v>
      </c>
      <c r="H42" s="349">
        <v>1547191.193</v>
      </c>
    </row>
    <row r="43" spans="1:8" s="63" customFormat="1" ht="13.4" customHeight="1" x14ac:dyDescent="0.3">
      <c r="A43" s="160"/>
      <c r="B43" s="64" t="s">
        <v>56</v>
      </c>
      <c r="C43" s="153">
        <v>567351</v>
      </c>
      <c r="D43" s="342" t="s">
        <v>12</v>
      </c>
      <c r="E43" s="358">
        <v>402982.43095731002</v>
      </c>
      <c r="F43" s="342" t="s">
        <v>12</v>
      </c>
      <c r="G43" s="158">
        <v>367439.75524928898</v>
      </c>
      <c r="H43" s="349">
        <v>335642.96065168898</v>
      </c>
    </row>
    <row r="44" spans="1:8" s="63" customFormat="1" ht="13.4" customHeight="1" x14ac:dyDescent="0.3">
      <c r="A44" s="160"/>
      <c r="B44" s="64" t="s">
        <v>57</v>
      </c>
      <c r="C44" s="153">
        <v>365554</v>
      </c>
      <c r="D44" s="342" t="s">
        <v>12</v>
      </c>
      <c r="E44" s="358">
        <v>375451.46515123203</v>
      </c>
      <c r="F44" s="342" t="s">
        <v>12</v>
      </c>
      <c r="G44" s="158">
        <v>329071.31200470502</v>
      </c>
      <c r="H44" s="349">
        <v>323026.90364081698</v>
      </c>
    </row>
    <row r="45" spans="1:8" s="63" customFormat="1" ht="13.4" customHeight="1" x14ac:dyDescent="0.3">
      <c r="A45" s="160"/>
      <c r="B45" s="64" t="s">
        <v>58</v>
      </c>
      <c r="C45" s="153">
        <v>22748</v>
      </c>
      <c r="D45" s="342" t="s">
        <v>12</v>
      </c>
      <c r="E45" s="358">
        <v>27818</v>
      </c>
      <c r="F45" s="342" t="s">
        <v>12</v>
      </c>
      <c r="G45" s="158">
        <v>28304</v>
      </c>
      <c r="H45" s="349">
        <v>30481</v>
      </c>
    </row>
    <row r="46" spans="1:8" s="63" customFormat="1" ht="13.4" customHeight="1" x14ac:dyDescent="0.3">
      <c r="A46" s="160"/>
      <c r="B46" s="466" t="s">
        <v>59</v>
      </c>
      <c r="C46" s="468">
        <v>8573673</v>
      </c>
      <c r="D46" s="342" t="s">
        <v>12</v>
      </c>
      <c r="E46" s="359">
        <v>8530456.2226606123</v>
      </c>
      <c r="F46" s="342" t="s">
        <v>12</v>
      </c>
      <c r="G46" s="158">
        <v>7921225.673370434</v>
      </c>
      <c r="H46" s="349" t="s">
        <v>60</v>
      </c>
    </row>
    <row r="47" spans="1:8" s="63" customFormat="1" ht="13.4" customHeight="1" x14ac:dyDescent="0.3">
      <c r="D47" s="152"/>
      <c r="E47" s="152"/>
      <c r="F47" s="152"/>
      <c r="G47" s="341"/>
      <c r="H47" s="160"/>
    </row>
    <row r="48" spans="1:8" s="63" customFormat="1" ht="13.4" customHeight="1" x14ac:dyDescent="0.3">
      <c r="B48" s="107" t="s">
        <v>61</v>
      </c>
      <c r="C48" s="150" t="s">
        <v>8</v>
      </c>
      <c r="D48" s="107">
        <v>2021</v>
      </c>
      <c r="E48" s="107">
        <v>2022</v>
      </c>
      <c r="F48" s="107">
        <v>2023</v>
      </c>
      <c r="G48" s="107">
        <v>2024</v>
      </c>
      <c r="H48" s="107">
        <v>2025</v>
      </c>
    </row>
    <row r="49" spans="1:8" s="67" customFormat="1" ht="13.4" customHeight="1" x14ac:dyDescent="0.3">
      <c r="A49" s="160" t="s">
        <v>1</v>
      </c>
      <c r="B49" s="472" t="s">
        <v>62</v>
      </c>
      <c r="C49" s="472"/>
      <c r="D49" s="472"/>
      <c r="E49" s="472"/>
      <c r="F49" s="472"/>
      <c r="G49" s="472"/>
      <c r="H49" s="472"/>
    </row>
    <row r="50" spans="1:8" s="63" customFormat="1" ht="13.4" customHeight="1" x14ac:dyDescent="0.3">
      <c r="A50" s="64"/>
      <c r="B50" s="19" t="s">
        <v>63</v>
      </c>
      <c r="C50" s="156"/>
      <c r="D50" s="157"/>
      <c r="E50" s="157"/>
      <c r="F50" s="157"/>
      <c r="G50" s="168" t="s">
        <v>64</v>
      </c>
      <c r="H50" s="333">
        <v>7.0000000000000007E-2</v>
      </c>
    </row>
    <row r="51" spans="1:8" s="63" customFormat="1" ht="13.4" customHeight="1" x14ac:dyDescent="0.3">
      <c r="B51" s="64" t="s">
        <v>65</v>
      </c>
      <c r="C51" s="158">
        <v>7937061</v>
      </c>
      <c r="D51" s="342" t="s">
        <v>12</v>
      </c>
      <c r="E51" s="442">
        <v>7854303</v>
      </c>
      <c r="F51" s="158">
        <v>7460290</v>
      </c>
      <c r="G51" s="158">
        <v>7627798</v>
      </c>
      <c r="H51" s="349" t="s">
        <v>66</v>
      </c>
    </row>
    <row r="52" spans="1:8" s="63" customFormat="1" ht="13.4" customHeight="1" x14ac:dyDescent="0.3">
      <c r="B52" s="64" t="s">
        <v>67</v>
      </c>
      <c r="C52" s="152">
        <v>2.72</v>
      </c>
      <c r="D52" s="342" t="s">
        <v>12</v>
      </c>
      <c r="E52" s="441">
        <v>2.58</v>
      </c>
      <c r="F52" s="152">
        <v>2.54</v>
      </c>
      <c r="G52" s="152">
        <v>2.57</v>
      </c>
      <c r="H52" s="161" t="s">
        <v>68</v>
      </c>
    </row>
    <row r="53" spans="1:8" s="63" customFormat="1" ht="13.4" customHeight="1" x14ac:dyDescent="0.3">
      <c r="B53" s="64" t="s">
        <v>69</v>
      </c>
      <c r="C53" s="158">
        <v>6062561</v>
      </c>
      <c r="D53" s="342" t="s">
        <v>12</v>
      </c>
      <c r="E53" s="443" t="s">
        <v>70</v>
      </c>
      <c r="F53" s="158">
        <v>5712804</v>
      </c>
      <c r="G53" s="158">
        <v>5756057</v>
      </c>
      <c r="H53" s="353">
        <v>5631750</v>
      </c>
    </row>
    <row r="54" spans="1:8" s="63" customFormat="1" ht="13.4" customHeight="1" x14ac:dyDescent="0.3">
      <c r="B54" s="64" t="s">
        <v>71</v>
      </c>
      <c r="C54" s="158">
        <v>1473347</v>
      </c>
      <c r="D54" s="342" t="s">
        <v>12</v>
      </c>
      <c r="E54" s="442">
        <v>1222581</v>
      </c>
      <c r="F54" s="158">
        <v>1200781</v>
      </c>
      <c r="G54" s="158">
        <v>1184210</v>
      </c>
      <c r="H54" s="353">
        <v>1250605</v>
      </c>
    </row>
    <row r="55" spans="1:8" s="63" customFormat="1" ht="13.4" customHeight="1" x14ac:dyDescent="0.3">
      <c r="B55" s="64" t="s">
        <v>72</v>
      </c>
      <c r="C55" s="158">
        <v>305563</v>
      </c>
      <c r="D55" s="342" t="s">
        <v>12</v>
      </c>
      <c r="E55" s="443" t="s">
        <v>73</v>
      </c>
      <c r="F55" s="342" t="s">
        <v>74</v>
      </c>
      <c r="G55" s="158">
        <v>582753</v>
      </c>
      <c r="H55" s="353">
        <v>458095</v>
      </c>
    </row>
    <row r="56" spans="1:8" s="63" customFormat="1" ht="13.4" customHeight="1" x14ac:dyDescent="0.3">
      <c r="B56" s="64" t="s">
        <v>75</v>
      </c>
      <c r="C56" s="158">
        <v>88347</v>
      </c>
      <c r="D56" s="342" t="s">
        <v>12</v>
      </c>
      <c r="E56" s="443" t="s">
        <v>76</v>
      </c>
      <c r="F56" s="342" t="s">
        <v>77</v>
      </c>
      <c r="G56" s="158">
        <v>100225</v>
      </c>
      <c r="H56" s="353">
        <v>99175</v>
      </c>
    </row>
    <row r="57" spans="1:8" s="63" customFormat="1" ht="13.4" customHeight="1" x14ac:dyDescent="0.3">
      <c r="B57" s="64" t="s">
        <v>78</v>
      </c>
      <c r="C57" s="158">
        <v>7242</v>
      </c>
      <c r="D57" s="342" t="s">
        <v>12</v>
      </c>
      <c r="E57" s="443" t="s">
        <v>79</v>
      </c>
      <c r="F57" s="342" t="s">
        <v>80</v>
      </c>
      <c r="G57" s="158">
        <v>4553</v>
      </c>
      <c r="H57" s="353">
        <v>6076</v>
      </c>
    </row>
    <row r="58" spans="1:8" s="63" customFormat="1" ht="13.4" customHeight="1" x14ac:dyDescent="0.3">
      <c r="B58" s="64" t="s">
        <v>81</v>
      </c>
      <c r="C58" s="158">
        <v>5080917</v>
      </c>
      <c r="D58" s="342" t="s">
        <v>12</v>
      </c>
      <c r="E58" s="442">
        <v>5751463</v>
      </c>
      <c r="F58" s="158">
        <v>5257588</v>
      </c>
      <c r="G58" s="158">
        <v>4885485</v>
      </c>
      <c r="H58" s="349" t="s">
        <v>82</v>
      </c>
    </row>
    <row r="59" spans="1:8" s="63" customFormat="1" ht="13.4" customHeight="1" x14ac:dyDescent="0.3">
      <c r="B59" s="64" t="s">
        <v>83</v>
      </c>
      <c r="C59" s="152">
        <v>1.74</v>
      </c>
      <c r="D59" s="342" t="s">
        <v>12</v>
      </c>
      <c r="E59" s="441">
        <v>1.89</v>
      </c>
      <c r="F59" s="152">
        <v>1.79</v>
      </c>
      <c r="G59" s="152">
        <v>1.65</v>
      </c>
      <c r="H59" s="160">
        <v>1.6</v>
      </c>
    </row>
    <row r="60" spans="1:8" s="63" customFormat="1" ht="13.4" customHeight="1" x14ac:dyDescent="0.3">
      <c r="B60" s="64" t="s">
        <v>84</v>
      </c>
      <c r="C60" s="158">
        <v>1979980</v>
      </c>
      <c r="D60" s="342" t="s">
        <v>12</v>
      </c>
      <c r="E60" s="442">
        <v>1833355</v>
      </c>
      <c r="F60" s="158">
        <v>1830833</v>
      </c>
      <c r="G60" s="158">
        <v>1551601</v>
      </c>
      <c r="H60" s="353">
        <v>1589988</v>
      </c>
    </row>
    <row r="61" spans="1:8" s="63" customFormat="1" ht="13.4" customHeight="1" x14ac:dyDescent="0.3">
      <c r="B61" s="64" t="s">
        <v>85</v>
      </c>
      <c r="C61" s="158">
        <v>361832</v>
      </c>
      <c r="D61" s="342" t="s">
        <v>12</v>
      </c>
      <c r="E61" s="443" t="s">
        <v>86</v>
      </c>
      <c r="F61" s="158">
        <v>288743</v>
      </c>
      <c r="G61" s="158">
        <v>422836</v>
      </c>
      <c r="H61" s="353">
        <v>441053</v>
      </c>
    </row>
    <row r="62" spans="1:8" s="63" customFormat="1" ht="13.4" customHeight="1" x14ac:dyDescent="0.3">
      <c r="B62" s="64" t="s">
        <v>87</v>
      </c>
      <c r="C62" s="158">
        <v>2428164</v>
      </c>
      <c r="D62" s="342" t="s">
        <v>12</v>
      </c>
      <c r="E62" s="443" t="s">
        <v>88</v>
      </c>
      <c r="F62" s="342" t="s">
        <v>89</v>
      </c>
      <c r="G62" s="158">
        <v>2748018</v>
      </c>
      <c r="H62" s="353">
        <v>2531749</v>
      </c>
    </row>
    <row r="63" spans="1:8" s="63" customFormat="1" ht="13.4" customHeight="1" x14ac:dyDescent="0.3">
      <c r="B63" s="64" t="s">
        <v>90</v>
      </c>
      <c r="C63" s="158">
        <v>220991</v>
      </c>
      <c r="D63" s="342" t="s">
        <v>12</v>
      </c>
      <c r="E63" s="443" t="s">
        <v>91</v>
      </c>
      <c r="F63" s="342" t="s">
        <v>92</v>
      </c>
      <c r="G63" s="158">
        <v>98269</v>
      </c>
      <c r="H63" s="353">
        <v>96377</v>
      </c>
    </row>
    <row r="64" spans="1:8" s="63" customFormat="1" ht="13.4" customHeight="1" x14ac:dyDescent="0.3">
      <c r="B64" s="64" t="s">
        <v>93</v>
      </c>
      <c r="C64" s="158">
        <v>88687</v>
      </c>
      <c r="D64" s="342" t="s">
        <v>12</v>
      </c>
      <c r="E64" s="443" t="s">
        <v>94</v>
      </c>
      <c r="F64" s="158">
        <v>26499</v>
      </c>
      <c r="G64" s="158">
        <v>64762</v>
      </c>
      <c r="H64" s="353">
        <v>66702</v>
      </c>
    </row>
    <row r="65" spans="1:8" s="63" customFormat="1" ht="13.4" customHeight="1" x14ac:dyDescent="0.3">
      <c r="B65" s="64" t="s">
        <v>95</v>
      </c>
      <c r="C65" s="152"/>
      <c r="D65" s="342" t="s">
        <v>12</v>
      </c>
      <c r="E65" s="443" t="s">
        <v>96</v>
      </c>
      <c r="F65" s="158">
        <v>1368</v>
      </c>
      <c r="G65" s="158">
        <v>1593</v>
      </c>
      <c r="H65" s="349" t="s">
        <v>97</v>
      </c>
    </row>
    <row r="66" spans="1:8" s="63" customFormat="1" ht="13.4" customHeight="1" x14ac:dyDescent="0.3">
      <c r="A66" s="160" t="s">
        <v>1</v>
      </c>
      <c r="B66" s="472" t="s">
        <v>98</v>
      </c>
      <c r="C66" s="472"/>
      <c r="D66" s="472"/>
      <c r="E66" s="472"/>
      <c r="F66" s="472"/>
      <c r="G66" s="472"/>
      <c r="H66" s="472"/>
    </row>
    <row r="67" spans="1:8" s="63" customFormat="1" ht="13.4" customHeight="1" x14ac:dyDescent="0.3">
      <c r="B67" s="19" t="s">
        <v>99</v>
      </c>
      <c r="C67" s="152"/>
      <c r="D67" s="342" t="s">
        <v>12</v>
      </c>
      <c r="E67" s="159">
        <v>17</v>
      </c>
      <c r="F67" s="159">
        <v>17</v>
      </c>
      <c r="G67" s="159">
        <v>16</v>
      </c>
      <c r="H67" s="349">
        <v>16</v>
      </c>
    </row>
    <row r="68" spans="1:8" s="63" customFormat="1" ht="13.4" customHeight="1" x14ac:dyDescent="0.3">
      <c r="B68" s="19" t="s">
        <v>100</v>
      </c>
      <c r="C68" s="152"/>
      <c r="D68" s="342" t="s">
        <v>12</v>
      </c>
      <c r="E68" s="159">
        <v>1</v>
      </c>
      <c r="F68" s="159">
        <v>1</v>
      </c>
      <c r="G68" s="159">
        <v>2</v>
      </c>
      <c r="H68" s="349" t="s">
        <v>101</v>
      </c>
    </row>
    <row r="69" spans="1:8" s="63" customFormat="1" ht="13.4" customHeight="1" x14ac:dyDescent="0.3">
      <c r="A69" s="160" t="s">
        <v>1</v>
      </c>
      <c r="B69" s="471" t="s">
        <v>102</v>
      </c>
      <c r="C69" s="471"/>
      <c r="D69" s="471"/>
      <c r="E69" s="471"/>
      <c r="F69" s="471"/>
      <c r="G69" s="471"/>
      <c r="H69" s="471"/>
    </row>
    <row r="70" spans="1:8" s="63" customFormat="1" ht="13.4" customHeight="1" x14ac:dyDescent="0.3">
      <c r="A70" s="160"/>
      <c r="B70" s="64" t="s">
        <v>103</v>
      </c>
      <c r="C70" s="161"/>
      <c r="D70" s="161"/>
      <c r="E70" s="342" t="s">
        <v>104</v>
      </c>
      <c r="F70" s="342" t="s">
        <v>12</v>
      </c>
      <c r="G70" s="342" t="s">
        <v>105</v>
      </c>
      <c r="H70" s="334" t="s">
        <v>106</v>
      </c>
    </row>
    <row r="71" spans="1:8" s="63" customFormat="1" ht="13.4" customHeight="1" x14ac:dyDescent="0.3">
      <c r="B71" s="64" t="s">
        <v>107</v>
      </c>
      <c r="C71" s="158">
        <f>1372097685/1000</f>
        <v>1372097.6850000001</v>
      </c>
      <c r="D71" s="342" t="s">
        <v>12</v>
      </c>
      <c r="E71" s="158">
        <v>1607403819.8502855</v>
      </c>
      <c r="F71" s="342" t="s">
        <v>12</v>
      </c>
      <c r="G71" s="158">
        <v>1580086802.3383496</v>
      </c>
      <c r="H71" s="349" t="s">
        <v>108</v>
      </c>
    </row>
    <row r="72" spans="1:8" s="63" customFormat="1" ht="13.4" customHeight="1" x14ac:dyDescent="0.3">
      <c r="B72" s="64" t="s">
        <v>109</v>
      </c>
      <c r="C72" s="158">
        <v>1748539053</v>
      </c>
      <c r="D72" s="342" t="s">
        <v>12</v>
      </c>
      <c r="E72" s="158">
        <v>1663059366.5951824</v>
      </c>
      <c r="F72" s="342" t="s">
        <v>12</v>
      </c>
      <c r="G72" s="158">
        <v>1627745239.4914992</v>
      </c>
      <c r="H72" s="349">
        <v>1592207726.5337281</v>
      </c>
    </row>
    <row r="73" spans="1:8" s="63" customFormat="1" ht="13.4" customHeight="1" x14ac:dyDescent="0.3">
      <c r="B73" s="64" t="s">
        <v>110</v>
      </c>
      <c r="C73" s="158">
        <f>69986551/1000</f>
        <v>69986.551000000007</v>
      </c>
      <c r="D73" s="342" t="s">
        <v>12</v>
      </c>
      <c r="E73" s="158">
        <v>82863435.362085924</v>
      </c>
      <c r="F73" s="342" t="s">
        <v>12</v>
      </c>
      <c r="G73" s="158">
        <v>60459530.602193974</v>
      </c>
      <c r="H73" s="360">
        <v>56068947.48410064</v>
      </c>
    </row>
    <row r="74" spans="1:8" s="63" customFormat="1" ht="13.4" customHeight="1" x14ac:dyDescent="0.3">
      <c r="B74" s="64" t="s">
        <v>111</v>
      </c>
      <c r="C74" s="158">
        <f>13691474/1000</f>
        <v>13691.474</v>
      </c>
      <c r="D74" s="342" t="s">
        <v>12</v>
      </c>
      <c r="E74" s="158">
        <v>12852886.143423375</v>
      </c>
      <c r="F74" s="342" t="s">
        <v>12</v>
      </c>
      <c r="G74" s="158">
        <v>11356895.824704999</v>
      </c>
      <c r="H74" s="360">
        <v>11869760.565598426</v>
      </c>
    </row>
    <row r="75" spans="1:8" s="63" customFormat="1" ht="13.4" customHeight="1" x14ac:dyDescent="0.3">
      <c r="B75" s="64" t="s">
        <v>112</v>
      </c>
      <c r="C75" s="158">
        <f>10255000/1000</f>
        <v>10255</v>
      </c>
      <c r="D75" s="342" t="s">
        <v>12</v>
      </c>
      <c r="E75" s="158">
        <v>8969635.5205269996</v>
      </c>
      <c r="F75" s="342" t="s">
        <v>12</v>
      </c>
      <c r="G75" s="158">
        <v>8158651.8435829999</v>
      </c>
      <c r="H75" s="360">
        <v>8064826.6995430002</v>
      </c>
    </row>
    <row r="76" spans="1:8" s="63" customFormat="1" ht="13.4" customHeight="1" x14ac:dyDescent="0.3">
      <c r="B76" s="64" t="s">
        <v>113</v>
      </c>
      <c r="C76" s="158">
        <f>1229/1000</f>
        <v>1.2290000000000001</v>
      </c>
      <c r="D76" s="342" t="s">
        <v>12</v>
      </c>
      <c r="E76" s="158">
        <v>5585.3735070000002</v>
      </c>
      <c r="F76" s="342" t="s">
        <v>12</v>
      </c>
      <c r="G76" s="158">
        <v>9931.0138200000001</v>
      </c>
      <c r="H76" s="360">
        <v>12700.702950000001</v>
      </c>
    </row>
    <row r="77" spans="1:8" s="63" customFormat="1" ht="13.4" customHeight="1" x14ac:dyDescent="0.3">
      <c r="B77" s="64" t="s">
        <v>114</v>
      </c>
      <c r="C77" s="158">
        <f>1278160587/1000</f>
        <v>1278160.5870000001</v>
      </c>
      <c r="D77" s="342" t="s">
        <v>12</v>
      </c>
      <c r="E77" s="158">
        <v>1502640977.3960385</v>
      </c>
      <c r="F77" s="342" t="s">
        <v>12</v>
      </c>
      <c r="G77" s="158">
        <v>1500027176.1982627</v>
      </c>
      <c r="H77" s="360">
        <v>1470953594.9324234</v>
      </c>
    </row>
    <row r="78" spans="1:8" s="63" customFormat="1" ht="13.4" customHeight="1" x14ac:dyDescent="0.3">
      <c r="B78" s="64" t="s">
        <v>115</v>
      </c>
      <c r="C78" s="158">
        <v>1724588507</v>
      </c>
      <c r="D78" s="342" t="s">
        <v>12</v>
      </c>
      <c r="E78" s="158">
        <v>55655546.744896911</v>
      </c>
      <c r="F78" s="342" t="s">
        <v>12</v>
      </c>
      <c r="G78" s="158">
        <v>47658437.15314956</v>
      </c>
      <c r="H78" s="360">
        <v>45148337.275325485</v>
      </c>
    </row>
    <row r="79" spans="1:8" s="63" customFormat="1" ht="13.4" customHeight="1" x14ac:dyDescent="0.3">
      <c r="B79" s="64" t="s">
        <v>116</v>
      </c>
      <c r="C79" s="158">
        <f>2844/1000</f>
        <v>2.8439999999999999</v>
      </c>
      <c r="D79" s="342" t="s">
        <v>12</v>
      </c>
      <c r="E79" s="158">
        <v>71300.054703692396</v>
      </c>
      <c r="F79" s="342" t="s">
        <v>12</v>
      </c>
      <c r="G79" s="158">
        <v>74616.855784918633</v>
      </c>
      <c r="H79" s="360">
        <v>89558.873787105156</v>
      </c>
    </row>
    <row r="80" spans="1:8" s="63" customFormat="1" ht="13.4" customHeight="1" x14ac:dyDescent="0.3">
      <c r="B80" s="160"/>
      <c r="C80" s="160"/>
      <c r="D80" s="161"/>
      <c r="E80" s="161"/>
      <c r="F80" s="161"/>
      <c r="G80" s="341"/>
      <c r="H80" s="160"/>
    </row>
    <row r="81" spans="1:8" s="63" customFormat="1" ht="13.4" customHeight="1" x14ac:dyDescent="0.3">
      <c r="B81" s="107" t="s">
        <v>117</v>
      </c>
      <c r="C81" s="107" t="s">
        <v>8</v>
      </c>
      <c r="D81" s="109">
        <v>2021</v>
      </c>
      <c r="E81" s="109">
        <v>2022</v>
      </c>
      <c r="F81" s="109">
        <v>2023</v>
      </c>
      <c r="G81" s="109">
        <v>2024</v>
      </c>
      <c r="H81" s="109">
        <v>2025</v>
      </c>
    </row>
    <row r="82" spans="1:8" s="63" customFormat="1" ht="13.4" customHeight="1" x14ac:dyDescent="0.3">
      <c r="A82" s="160" t="s">
        <v>1</v>
      </c>
      <c r="B82" s="146" t="s">
        <v>118</v>
      </c>
      <c r="C82" s="151"/>
      <c r="D82" s="361"/>
      <c r="E82" s="362"/>
      <c r="F82" s="362"/>
      <c r="G82" s="363"/>
      <c r="H82" s="363"/>
    </row>
    <row r="83" spans="1:8" s="63" customFormat="1" ht="13.4" customHeight="1" x14ac:dyDescent="0.3">
      <c r="A83" s="64"/>
      <c r="B83" s="64" t="s">
        <v>119</v>
      </c>
      <c r="C83" s="342" t="s">
        <v>12</v>
      </c>
      <c r="D83" s="342" t="s">
        <v>12</v>
      </c>
      <c r="E83" s="336">
        <v>0.94</v>
      </c>
      <c r="F83" s="336">
        <v>1</v>
      </c>
      <c r="G83" s="84">
        <v>1</v>
      </c>
      <c r="H83" s="364">
        <v>1</v>
      </c>
    </row>
    <row r="84" spans="1:8" s="63" customFormat="1" ht="13.4" customHeight="1" x14ac:dyDescent="0.3">
      <c r="A84" s="160" t="s">
        <v>1</v>
      </c>
      <c r="B84" s="146" t="s">
        <v>120</v>
      </c>
      <c r="C84" s="151"/>
      <c r="D84" s="365"/>
      <c r="E84" s="366"/>
      <c r="F84" s="151"/>
      <c r="G84" s="362"/>
      <c r="H84" s="151"/>
    </row>
    <row r="85" spans="1:8" s="63" customFormat="1" ht="13.4" customHeight="1" x14ac:dyDescent="0.3">
      <c r="A85" s="64"/>
      <c r="B85" s="64" t="s">
        <v>121</v>
      </c>
      <c r="C85" s="342" t="s">
        <v>12</v>
      </c>
      <c r="D85" s="342" t="s">
        <v>12</v>
      </c>
      <c r="E85" s="336">
        <v>0.22</v>
      </c>
      <c r="F85" s="336">
        <v>0.18</v>
      </c>
      <c r="G85" s="84">
        <v>0.23</v>
      </c>
      <c r="H85" s="364">
        <v>0.23</v>
      </c>
    </row>
    <row r="86" spans="1:8" s="63" customFormat="1" ht="13.4" customHeight="1" x14ac:dyDescent="0.3">
      <c r="B86" s="64" t="s">
        <v>122</v>
      </c>
      <c r="C86" s="158">
        <v>92602</v>
      </c>
      <c r="D86" s="342" t="s">
        <v>12</v>
      </c>
      <c r="E86" s="158">
        <v>75673</v>
      </c>
      <c r="F86" s="158">
        <v>76484</v>
      </c>
      <c r="G86" s="158">
        <v>72563</v>
      </c>
      <c r="H86" s="353">
        <v>72596</v>
      </c>
    </row>
    <row r="87" spans="1:8" s="63" customFormat="1" ht="13.4" customHeight="1" x14ac:dyDescent="0.3">
      <c r="B87" s="64" t="s">
        <v>123</v>
      </c>
      <c r="C87" s="158">
        <v>70372</v>
      </c>
      <c r="D87" s="342" t="s">
        <v>12</v>
      </c>
      <c r="E87" s="158">
        <v>62825</v>
      </c>
      <c r="F87" s="158">
        <v>59688</v>
      </c>
      <c r="G87" s="158">
        <v>57570</v>
      </c>
      <c r="H87" s="353">
        <v>56973</v>
      </c>
    </row>
    <row r="88" spans="1:8" s="63" customFormat="1" ht="13.4" customHeight="1" x14ac:dyDescent="0.3">
      <c r="B88" s="64" t="s">
        <v>124</v>
      </c>
      <c r="C88" s="158">
        <v>22230</v>
      </c>
      <c r="D88" s="342" t="s">
        <v>12</v>
      </c>
      <c r="E88" s="158">
        <v>12848</v>
      </c>
      <c r="F88" s="158">
        <v>16796</v>
      </c>
      <c r="G88" s="158">
        <v>14992</v>
      </c>
      <c r="H88" s="353">
        <v>15623</v>
      </c>
    </row>
    <row r="89" spans="1:8" s="63" customFormat="1" ht="13.4" customHeight="1" x14ac:dyDescent="0.3">
      <c r="B89" s="64" t="s">
        <v>125</v>
      </c>
      <c r="C89" s="152">
        <v>31.8</v>
      </c>
      <c r="D89" s="342" t="s">
        <v>12</v>
      </c>
      <c r="E89" s="152">
        <v>24.9</v>
      </c>
      <c r="F89" s="342" t="s">
        <v>126</v>
      </c>
      <c r="G89" s="367">
        <v>24.48</v>
      </c>
      <c r="H89" s="368">
        <v>24.61</v>
      </c>
    </row>
    <row r="90" spans="1:8" s="63" customFormat="1" ht="13.4" customHeight="1" x14ac:dyDescent="0.3">
      <c r="B90" s="64" t="s">
        <v>127</v>
      </c>
      <c r="C90" s="152">
        <v>7.6</v>
      </c>
      <c r="D90" s="342" t="s">
        <v>12</v>
      </c>
      <c r="E90" s="152">
        <v>4.2</v>
      </c>
      <c r="F90" s="342" t="s">
        <v>128</v>
      </c>
      <c r="G90" s="367">
        <v>5</v>
      </c>
      <c r="H90" s="160">
        <v>5.3</v>
      </c>
    </row>
    <row r="91" spans="1:8" s="63" customFormat="1" ht="13.4" customHeight="1" x14ac:dyDescent="0.3">
      <c r="B91" s="64" t="s">
        <v>129</v>
      </c>
      <c r="C91" s="158">
        <v>7375</v>
      </c>
      <c r="D91" s="342" t="s">
        <v>12</v>
      </c>
      <c r="E91" s="342" t="s">
        <v>130</v>
      </c>
      <c r="F91" s="342" t="s">
        <v>131</v>
      </c>
      <c r="G91" s="158">
        <v>14</v>
      </c>
      <c r="H91" s="160">
        <v>57</v>
      </c>
    </row>
    <row r="92" spans="1:8" s="63" customFormat="1" ht="13.4" customHeight="1" x14ac:dyDescent="0.3">
      <c r="B92" s="63" t="s">
        <v>132</v>
      </c>
      <c r="C92" s="153">
        <v>62807</v>
      </c>
      <c r="D92" s="342" t="s">
        <v>12</v>
      </c>
      <c r="E92" s="158">
        <v>49830</v>
      </c>
      <c r="F92" s="158">
        <v>49388</v>
      </c>
      <c r="G92" s="158">
        <v>48013</v>
      </c>
      <c r="H92" s="353">
        <v>48976</v>
      </c>
    </row>
    <row r="93" spans="1:8" s="63" customFormat="1" ht="13.4" customHeight="1" x14ac:dyDescent="0.3">
      <c r="B93" s="63" t="s">
        <v>133</v>
      </c>
      <c r="C93" s="68">
        <v>0.68</v>
      </c>
      <c r="D93" s="342" t="s">
        <v>12</v>
      </c>
      <c r="E93" s="342" t="s">
        <v>134</v>
      </c>
      <c r="F93" s="342" t="s">
        <v>135</v>
      </c>
      <c r="G93" s="336">
        <v>0.66</v>
      </c>
      <c r="H93" s="337">
        <v>0.67</v>
      </c>
    </row>
    <row r="94" spans="1:8" s="63" customFormat="1" ht="13.4" customHeight="1" x14ac:dyDescent="0.3">
      <c r="D94" s="152"/>
      <c r="E94" s="152"/>
      <c r="F94" s="152"/>
      <c r="G94" s="341"/>
      <c r="H94" s="341"/>
    </row>
    <row r="95" spans="1:8" s="63" customFormat="1" ht="13.4" customHeight="1" x14ac:dyDescent="0.3">
      <c r="B95" s="107" t="s">
        <v>136</v>
      </c>
      <c r="C95" s="109" t="s">
        <v>137</v>
      </c>
      <c r="D95" s="109">
        <v>2021</v>
      </c>
      <c r="E95" s="109">
        <v>2022</v>
      </c>
      <c r="F95" s="109">
        <v>2023</v>
      </c>
      <c r="G95" s="109">
        <v>2024</v>
      </c>
      <c r="H95" s="109">
        <v>2025</v>
      </c>
    </row>
    <row r="96" spans="1:8" s="63" customFormat="1" ht="13.4" customHeight="1" x14ac:dyDescent="0.3">
      <c r="A96" s="160" t="s">
        <v>1</v>
      </c>
      <c r="B96" s="146" t="s">
        <v>138</v>
      </c>
      <c r="C96" s="163"/>
      <c r="D96" s="366"/>
      <c r="E96" s="366"/>
      <c r="F96" s="366"/>
      <c r="G96" s="146"/>
      <c r="H96" s="90"/>
    </row>
    <row r="97" spans="1:8" s="63" customFormat="1" ht="13.4" customHeight="1" x14ac:dyDescent="0.3">
      <c r="A97" s="160"/>
      <c r="B97" s="64" t="s">
        <v>139</v>
      </c>
      <c r="C97" s="342" t="s">
        <v>12</v>
      </c>
      <c r="D97" s="84">
        <v>0.04</v>
      </c>
      <c r="E97" s="84">
        <v>0.05</v>
      </c>
      <c r="F97" s="84">
        <v>0.08</v>
      </c>
      <c r="G97" s="369">
        <v>0.11799999999999999</v>
      </c>
      <c r="H97" s="448">
        <v>0.23300000000000001</v>
      </c>
    </row>
    <row r="98" spans="1:8" s="63" customFormat="1" ht="13.4" customHeight="1" x14ac:dyDescent="0.3">
      <c r="A98" s="160" t="s">
        <v>1</v>
      </c>
      <c r="B98" s="146" t="s">
        <v>140</v>
      </c>
      <c r="C98" s="164"/>
      <c r="D98" s="370"/>
      <c r="E98" s="370"/>
      <c r="F98" s="370"/>
      <c r="G98" s="371"/>
      <c r="H98" s="447"/>
    </row>
    <row r="99" spans="1:8" s="63" customFormat="1" ht="13.4" customHeight="1" x14ac:dyDescent="0.3">
      <c r="A99" s="160"/>
      <c r="B99" s="64" t="s">
        <v>141</v>
      </c>
      <c r="C99" s="342" t="s">
        <v>12</v>
      </c>
      <c r="D99" s="84">
        <v>0.753</v>
      </c>
      <c r="E99" s="84">
        <v>0.76400000000000001</v>
      </c>
      <c r="F99" s="84">
        <v>0.78200000000000003</v>
      </c>
      <c r="G99" s="369">
        <v>0.80500000000000005</v>
      </c>
      <c r="H99" s="448">
        <v>0.83299999999999996</v>
      </c>
    </row>
    <row r="100" spans="1:8" s="67" customFormat="1" ht="13.4" customHeight="1" x14ac:dyDescent="0.3">
      <c r="A100" s="160" t="s">
        <v>1</v>
      </c>
      <c r="B100" s="146" t="s">
        <v>142</v>
      </c>
      <c r="C100" s="146"/>
      <c r="D100" s="372"/>
      <c r="E100" s="372"/>
      <c r="F100" s="373"/>
      <c r="G100" s="371"/>
      <c r="H100" s="447"/>
    </row>
    <row r="101" spans="1:8" s="67" customFormat="1" ht="13.4" customHeight="1" x14ac:dyDescent="0.3">
      <c r="A101" s="160"/>
      <c r="B101" s="64" t="s">
        <v>143</v>
      </c>
      <c r="C101" s="342" t="s">
        <v>12</v>
      </c>
      <c r="D101" s="165">
        <v>1.2E-2</v>
      </c>
      <c r="E101" s="165">
        <v>7.2999999999999995E-2</v>
      </c>
      <c r="F101" s="165">
        <v>0.151</v>
      </c>
      <c r="G101" s="165">
        <v>0.17699999999999999</v>
      </c>
      <c r="H101" s="448">
        <v>0.27100000000000002</v>
      </c>
    </row>
    <row r="102" spans="1:8" s="63" customFormat="1" ht="13.4" customHeight="1" x14ac:dyDescent="0.3">
      <c r="B102" s="64" t="s">
        <v>144</v>
      </c>
      <c r="C102" s="166">
        <v>201586</v>
      </c>
      <c r="D102" s="158">
        <v>198927</v>
      </c>
      <c r="E102" s="158">
        <v>187911</v>
      </c>
      <c r="F102" s="158">
        <v>176551</v>
      </c>
      <c r="G102" s="158">
        <v>177292</v>
      </c>
      <c r="H102" s="449">
        <v>177255</v>
      </c>
    </row>
    <row r="103" spans="1:8" s="63" customFormat="1" ht="13.4" customHeight="1" x14ac:dyDescent="0.3">
      <c r="B103" s="63" t="s">
        <v>145</v>
      </c>
      <c r="C103" s="162">
        <v>78842</v>
      </c>
      <c r="D103" s="158">
        <v>71777</v>
      </c>
      <c r="E103" s="158">
        <v>60321</v>
      </c>
      <c r="F103" s="158">
        <v>43245</v>
      </c>
      <c r="G103" s="158">
        <v>43737</v>
      </c>
      <c r="H103" s="449">
        <v>41317</v>
      </c>
    </row>
    <row r="104" spans="1:8" s="63" customFormat="1" ht="13.4" customHeight="1" x14ac:dyDescent="0.3">
      <c r="B104" s="64" t="s">
        <v>146</v>
      </c>
      <c r="C104" s="84">
        <v>0.32</v>
      </c>
      <c r="D104" s="345">
        <v>0.38</v>
      </c>
      <c r="E104" s="345">
        <v>0.3</v>
      </c>
      <c r="F104" s="336">
        <v>0.25</v>
      </c>
      <c r="G104" s="336">
        <v>0.22</v>
      </c>
      <c r="H104" s="450">
        <v>0.21299999999999999</v>
      </c>
    </row>
    <row r="105" spans="1:8" s="63" customFormat="1" ht="13.4" customHeight="1" x14ac:dyDescent="0.3">
      <c r="B105" s="64" t="s">
        <v>147</v>
      </c>
      <c r="C105" s="166">
        <v>28771</v>
      </c>
      <c r="D105" s="158">
        <v>36082</v>
      </c>
      <c r="E105" s="158">
        <v>32776</v>
      </c>
      <c r="F105" s="158">
        <v>32920</v>
      </c>
      <c r="G105" s="158">
        <v>31595</v>
      </c>
      <c r="H105" s="449">
        <v>33424</v>
      </c>
    </row>
    <row r="106" spans="1:8" s="63" customFormat="1" ht="13.4" customHeight="1" x14ac:dyDescent="0.3">
      <c r="B106" s="63" t="s">
        <v>148</v>
      </c>
      <c r="C106" s="85">
        <v>0.33</v>
      </c>
      <c r="D106" s="345">
        <v>0.26</v>
      </c>
      <c r="E106" s="345">
        <v>0.22</v>
      </c>
      <c r="F106" s="336">
        <v>0.2</v>
      </c>
      <c r="G106" s="336">
        <v>0.24</v>
      </c>
      <c r="H106" s="450">
        <v>0.32</v>
      </c>
    </row>
    <row r="107" spans="1:8" s="63" customFormat="1" ht="13.4" customHeight="1" x14ac:dyDescent="0.3">
      <c r="B107" s="64" t="s">
        <v>149</v>
      </c>
      <c r="C107" s="342" t="s">
        <v>12</v>
      </c>
      <c r="D107" s="342" t="s">
        <v>12</v>
      </c>
      <c r="E107" s="342" t="s">
        <v>12</v>
      </c>
      <c r="F107" s="374">
        <v>264422</v>
      </c>
      <c r="G107" s="374">
        <v>263376</v>
      </c>
      <c r="H107" s="349">
        <v>223178</v>
      </c>
    </row>
    <row r="108" spans="1:8" s="63" customFormat="1" ht="13.4" customHeight="1" x14ac:dyDescent="0.3">
      <c r="B108" s="63" t="s">
        <v>150</v>
      </c>
      <c r="C108" s="342" t="s">
        <v>12</v>
      </c>
      <c r="D108" s="342" t="s">
        <v>12</v>
      </c>
      <c r="E108" s="336">
        <v>0.53</v>
      </c>
      <c r="F108" s="336">
        <v>0.48</v>
      </c>
      <c r="G108" s="336">
        <v>0.51</v>
      </c>
      <c r="H108" s="465">
        <v>0.43</v>
      </c>
    </row>
    <row r="109" spans="1:8" s="63" customFormat="1" ht="13.4" customHeight="1" x14ac:dyDescent="0.3">
      <c r="B109" s="63" t="s">
        <v>151</v>
      </c>
      <c r="C109" s="342" t="s">
        <v>12</v>
      </c>
      <c r="D109" s="342" t="s">
        <v>12</v>
      </c>
      <c r="E109" s="336">
        <v>0.33</v>
      </c>
      <c r="F109" s="336">
        <v>0.35</v>
      </c>
      <c r="G109" s="336">
        <v>0.27</v>
      </c>
      <c r="H109" s="465">
        <v>0.28000000000000003</v>
      </c>
    </row>
    <row r="110" spans="1:8" s="63" customFormat="1" ht="13.4" customHeight="1" x14ac:dyDescent="0.3">
      <c r="B110" s="64" t="s">
        <v>152</v>
      </c>
      <c r="C110" s="342" t="s">
        <v>12</v>
      </c>
      <c r="D110" s="342" t="s">
        <v>12</v>
      </c>
      <c r="E110" s="336">
        <v>0.14000000000000001</v>
      </c>
      <c r="F110" s="336">
        <v>0.17</v>
      </c>
      <c r="G110" s="336">
        <v>0.21</v>
      </c>
      <c r="H110" s="465">
        <v>0.28999999999999998</v>
      </c>
    </row>
    <row r="111" spans="1:8" s="63" customFormat="1" ht="13.4" customHeight="1" x14ac:dyDescent="0.3">
      <c r="C111" s="167"/>
      <c r="D111" s="152"/>
      <c r="E111" s="152"/>
      <c r="F111" s="152"/>
      <c r="G111" s="341"/>
      <c r="H111" s="375"/>
    </row>
    <row r="112" spans="1:8" s="63" customFormat="1" ht="13.4" customHeight="1" x14ac:dyDescent="0.3">
      <c r="B112" s="107" t="s">
        <v>153</v>
      </c>
      <c r="C112" s="107" t="s">
        <v>137</v>
      </c>
      <c r="D112" s="109">
        <v>2021</v>
      </c>
      <c r="E112" s="109">
        <v>2022</v>
      </c>
      <c r="F112" s="109">
        <v>2023</v>
      </c>
      <c r="G112" s="109">
        <v>2024</v>
      </c>
      <c r="H112" s="109">
        <v>2025</v>
      </c>
    </row>
    <row r="113" spans="1:8" s="63" customFormat="1" ht="13.4" customHeight="1" x14ac:dyDescent="0.3">
      <c r="A113" s="160" t="s">
        <v>1</v>
      </c>
      <c r="B113" s="146" t="s">
        <v>154</v>
      </c>
      <c r="C113" s="147"/>
      <c r="D113" s="376"/>
      <c r="E113" s="376"/>
      <c r="F113" s="376"/>
      <c r="G113" s="363"/>
      <c r="H113" s="363"/>
    </row>
    <row r="114" spans="1:8" s="63" customFormat="1" ht="13.4" customHeight="1" x14ac:dyDescent="0.3">
      <c r="B114" s="63" t="s">
        <v>155</v>
      </c>
      <c r="C114" s="377" t="s">
        <v>12</v>
      </c>
      <c r="D114" s="377" t="s">
        <v>12</v>
      </c>
      <c r="E114" s="377" t="s">
        <v>12</v>
      </c>
      <c r="F114" s="377" t="s">
        <v>12</v>
      </c>
      <c r="G114" s="336">
        <v>0.28000000000000003</v>
      </c>
      <c r="H114" s="337" t="s">
        <v>156</v>
      </c>
    </row>
    <row r="115" spans="1:8" s="63" customFormat="1" ht="13.4" customHeight="1" x14ac:dyDescent="0.3">
      <c r="C115" s="167"/>
      <c r="D115" s="152"/>
      <c r="E115" s="152"/>
      <c r="F115" s="152"/>
      <c r="G115" s="341"/>
      <c r="H115" s="341"/>
    </row>
    <row r="116" spans="1:8" s="63" customFormat="1" ht="13.4" customHeight="1" x14ac:dyDescent="0.3">
      <c r="B116" s="107" t="s">
        <v>157</v>
      </c>
      <c r="C116" s="109"/>
      <c r="D116" s="109">
        <v>2021</v>
      </c>
      <c r="E116" s="109">
        <v>2022</v>
      </c>
      <c r="F116" s="109">
        <v>2023</v>
      </c>
      <c r="G116" s="109">
        <v>2024</v>
      </c>
      <c r="H116" s="109">
        <v>2025</v>
      </c>
    </row>
    <row r="117" spans="1:8" s="63" customFormat="1" ht="13.4" customHeight="1" x14ac:dyDescent="0.3">
      <c r="B117" s="146" t="s">
        <v>158</v>
      </c>
      <c r="C117" s="146"/>
      <c r="D117" s="362"/>
      <c r="E117" s="362"/>
      <c r="F117" s="362"/>
      <c r="G117" s="362"/>
      <c r="H117" s="151"/>
    </row>
    <row r="118" spans="1:8" s="63" customFormat="1" ht="13.4" customHeight="1" x14ac:dyDescent="0.3">
      <c r="B118" s="86" t="s">
        <v>159</v>
      </c>
      <c r="C118" s="377" t="s">
        <v>12</v>
      </c>
      <c r="D118" s="152"/>
      <c r="E118" s="336"/>
      <c r="F118" s="152"/>
      <c r="G118" s="152"/>
      <c r="H118" s="451"/>
    </row>
    <row r="119" spans="1:8" s="63" customFormat="1" ht="13.4" customHeight="1" x14ac:dyDescent="0.3">
      <c r="B119" s="207" t="s">
        <v>160</v>
      </c>
      <c r="C119" s="377" t="s">
        <v>12</v>
      </c>
      <c r="D119" s="166">
        <v>160596</v>
      </c>
      <c r="E119" s="166">
        <v>157469</v>
      </c>
      <c r="F119" s="166">
        <v>149458</v>
      </c>
      <c r="G119" s="166">
        <v>161046</v>
      </c>
      <c r="H119" s="166">
        <v>157014</v>
      </c>
    </row>
    <row r="120" spans="1:8" s="63" customFormat="1" ht="13.4" customHeight="1" x14ac:dyDescent="0.3">
      <c r="A120" s="86"/>
      <c r="B120" s="207" t="s">
        <v>161</v>
      </c>
      <c r="C120" s="377" t="s">
        <v>12</v>
      </c>
      <c r="D120" s="166">
        <v>119222</v>
      </c>
      <c r="E120" s="166">
        <v>116044</v>
      </c>
      <c r="F120" s="166">
        <v>115973</v>
      </c>
      <c r="G120" s="166">
        <v>115725</v>
      </c>
      <c r="H120" s="166">
        <v>113749</v>
      </c>
    </row>
    <row r="121" spans="1:8" s="63" customFormat="1" ht="13.4" customHeight="1" x14ac:dyDescent="0.3">
      <c r="A121" s="86"/>
      <c r="B121" s="207" t="s">
        <v>162</v>
      </c>
      <c r="C121" s="377" t="s">
        <v>12</v>
      </c>
      <c r="D121" s="166">
        <v>10184</v>
      </c>
      <c r="E121" s="166">
        <v>10887</v>
      </c>
      <c r="F121" s="166">
        <v>10267</v>
      </c>
      <c r="G121" s="166">
        <v>11047</v>
      </c>
      <c r="H121" s="166">
        <v>9289</v>
      </c>
    </row>
    <row r="122" spans="1:8" s="63" customFormat="1" ht="13.4" customHeight="1" x14ac:dyDescent="0.3">
      <c r="A122" s="86"/>
      <c r="B122" s="207" t="s">
        <v>163</v>
      </c>
      <c r="C122" s="377" t="s">
        <v>12</v>
      </c>
      <c r="D122" s="166">
        <v>31190</v>
      </c>
      <c r="E122" s="166">
        <v>30538</v>
      </c>
      <c r="F122" s="166">
        <v>23218</v>
      </c>
      <c r="G122" s="166">
        <v>34274</v>
      </c>
      <c r="H122" s="166">
        <v>33976</v>
      </c>
    </row>
    <row r="123" spans="1:8" s="63" customFormat="1" ht="13.4" customHeight="1" x14ac:dyDescent="0.3">
      <c r="A123" s="86" t="s">
        <v>164</v>
      </c>
      <c r="B123" s="86" t="s">
        <v>165</v>
      </c>
      <c r="C123" s="377"/>
      <c r="D123" s="86"/>
      <c r="E123" s="86"/>
      <c r="F123" s="86"/>
      <c r="G123" s="86"/>
      <c r="H123" s="451"/>
    </row>
    <row r="124" spans="1:8" s="63" customFormat="1" ht="13.4" customHeight="1" x14ac:dyDescent="0.3">
      <c r="A124" s="86"/>
      <c r="B124" s="86" t="s">
        <v>166</v>
      </c>
      <c r="C124" s="377"/>
      <c r="D124" s="86"/>
      <c r="E124" s="86"/>
      <c r="F124" s="86"/>
      <c r="G124" s="86"/>
      <c r="H124" s="451"/>
    </row>
    <row r="125" spans="1:8" s="63" customFormat="1" ht="13.4" customHeight="1" x14ac:dyDescent="0.3">
      <c r="A125" s="86"/>
      <c r="B125" s="20" t="s">
        <v>167</v>
      </c>
      <c r="C125" s="377" t="s">
        <v>12</v>
      </c>
      <c r="D125" s="378" t="s">
        <v>12</v>
      </c>
      <c r="E125" s="377" t="s">
        <v>12</v>
      </c>
      <c r="F125" s="336">
        <v>0.45</v>
      </c>
      <c r="G125" s="336">
        <v>0.51</v>
      </c>
      <c r="H125" s="336">
        <v>0.59</v>
      </c>
    </row>
    <row r="126" spans="1:8" s="63" customFormat="1" ht="13.4" customHeight="1" x14ac:dyDescent="0.3">
      <c r="A126" s="86"/>
      <c r="B126" s="63" t="s">
        <v>168</v>
      </c>
      <c r="C126" s="377" t="s">
        <v>12</v>
      </c>
      <c r="D126" s="336">
        <v>0.76</v>
      </c>
      <c r="E126" s="336">
        <v>0.75</v>
      </c>
      <c r="F126" s="336">
        <v>0.89</v>
      </c>
      <c r="G126" s="336">
        <v>0.98</v>
      </c>
      <c r="H126" s="469">
        <v>0.96</v>
      </c>
    </row>
    <row r="127" spans="1:8" s="63" customFormat="1" ht="13.4" customHeight="1" x14ac:dyDescent="0.3">
      <c r="A127" s="86"/>
      <c r="B127" s="63" t="s">
        <v>169</v>
      </c>
      <c r="C127" s="377" t="s">
        <v>12</v>
      </c>
      <c r="D127" s="336">
        <v>0.42</v>
      </c>
      <c r="E127" s="336">
        <v>0.32</v>
      </c>
      <c r="F127" s="336">
        <v>0.4</v>
      </c>
      <c r="G127" s="336">
        <v>0.45</v>
      </c>
      <c r="H127" s="336">
        <v>0.57999999999999996</v>
      </c>
    </row>
    <row r="128" spans="1:8" s="63" customFormat="1" ht="13.4" customHeight="1" x14ac:dyDescent="0.3">
      <c r="A128" s="86"/>
      <c r="B128" s="63" t="s">
        <v>170</v>
      </c>
      <c r="C128" s="377" t="s">
        <v>12</v>
      </c>
      <c r="D128" s="378" t="s">
        <v>12</v>
      </c>
      <c r="E128" s="336">
        <v>0.57999999999999996</v>
      </c>
      <c r="F128" s="336">
        <v>0.48</v>
      </c>
      <c r="G128" s="336">
        <v>0.55359999999999998</v>
      </c>
      <c r="H128" s="336">
        <v>0.51</v>
      </c>
    </row>
    <row r="129" spans="1:11" s="63" customFormat="1" ht="13.4" customHeight="1" x14ac:dyDescent="0.3">
      <c r="A129" s="86"/>
      <c r="B129" s="67" t="s">
        <v>171</v>
      </c>
      <c r="C129" s="377"/>
      <c r="D129" s="152"/>
      <c r="E129" s="336"/>
      <c r="F129" s="336"/>
      <c r="G129" s="336"/>
      <c r="H129" s="336"/>
    </row>
    <row r="130" spans="1:11" s="63" customFormat="1" ht="13.4" customHeight="1" x14ac:dyDescent="0.3">
      <c r="A130" s="86"/>
      <c r="B130" s="67" t="s">
        <v>172</v>
      </c>
      <c r="C130" s="377" t="s">
        <v>12</v>
      </c>
      <c r="D130" s="152"/>
      <c r="E130" s="336"/>
      <c r="F130" s="336"/>
      <c r="G130" s="336"/>
      <c r="H130" s="336"/>
    </row>
    <row r="131" spans="1:11" s="63" customFormat="1" ht="13.4" customHeight="1" x14ac:dyDescent="0.3">
      <c r="A131" s="86"/>
      <c r="B131" s="63" t="s">
        <v>173</v>
      </c>
      <c r="C131" s="377" t="s">
        <v>12</v>
      </c>
      <c r="D131" s="336">
        <v>0.97</v>
      </c>
      <c r="E131" s="336">
        <v>0.99</v>
      </c>
      <c r="F131" s="336">
        <v>0.87</v>
      </c>
      <c r="G131" s="336">
        <v>0.81</v>
      </c>
      <c r="H131" s="469">
        <v>0.74</v>
      </c>
    </row>
    <row r="132" spans="1:11" s="63" customFormat="1" ht="13.4" customHeight="1" x14ac:dyDescent="0.3">
      <c r="A132" s="86"/>
      <c r="B132" s="63" t="s">
        <v>174</v>
      </c>
      <c r="C132" s="377" t="s">
        <v>12</v>
      </c>
      <c r="D132" s="336">
        <v>0.83</v>
      </c>
      <c r="E132" s="336">
        <v>0.8</v>
      </c>
      <c r="F132" s="336">
        <v>0.81</v>
      </c>
      <c r="G132" s="336">
        <v>0.51</v>
      </c>
      <c r="H132" s="469">
        <v>0.56000000000000005</v>
      </c>
    </row>
    <row r="133" spans="1:11" s="63" customFormat="1" ht="13.4" customHeight="1" x14ac:dyDescent="0.3">
      <c r="A133" s="86"/>
      <c r="B133" s="67" t="s">
        <v>175</v>
      </c>
      <c r="C133" s="377"/>
      <c r="D133" s="336"/>
      <c r="E133" s="336"/>
      <c r="F133" s="336"/>
      <c r="G133" s="336"/>
      <c r="H133" s="336"/>
    </row>
    <row r="134" spans="1:11" s="63" customFormat="1" ht="13.4" customHeight="1" x14ac:dyDescent="0.3">
      <c r="A134" s="86"/>
      <c r="B134" s="63" t="s">
        <v>173</v>
      </c>
      <c r="C134" s="377" t="s">
        <v>12</v>
      </c>
      <c r="D134" s="336">
        <v>1</v>
      </c>
      <c r="E134" s="336">
        <v>1</v>
      </c>
      <c r="F134" s="336">
        <v>1</v>
      </c>
      <c r="G134" s="336">
        <v>1</v>
      </c>
      <c r="H134" s="336">
        <v>1</v>
      </c>
    </row>
    <row r="135" spans="1:11" s="63" customFormat="1" ht="13.4" customHeight="1" x14ac:dyDescent="0.3">
      <c r="A135" s="86"/>
      <c r="B135" s="63" t="s">
        <v>174</v>
      </c>
      <c r="C135" s="377" t="s">
        <v>12</v>
      </c>
      <c r="D135" s="336">
        <v>1</v>
      </c>
      <c r="E135" s="336">
        <v>0.94</v>
      </c>
      <c r="F135" s="336">
        <v>0.94</v>
      </c>
      <c r="G135" s="336">
        <v>0.8</v>
      </c>
      <c r="H135" s="336">
        <v>0.87</v>
      </c>
    </row>
    <row r="136" spans="1:11" s="63" customFormat="1" ht="13.4" customHeight="1" x14ac:dyDescent="0.3">
      <c r="A136" s="86"/>
      <c r="B136" s="67" t="s">
        <v>176</v>
      </c>
      <c r="C136" s="377" t="s">
        <v>12</v>
      </c>
      <c r="D136" s="336"/>
      <c r="E136" s="336"/>
      <c r="F136" s="336"/>
      <c r="G136" s="336"/>
      <c r="H136" s="336"/>
    </row>
    <row r="137" spans="1:11" s="63" customFormat="1" ht="13.4" customHeight="1" x14ac:dyDescent="0.3">
      <c r="A137" s="86"/>
      <c r="B137" s="63" t="s">
        <v>173</v>
      </c>
      <c r="C137" s="377" t="s">
        <v>12</v>
      </c>
      <c r="D137" s="336">
        <v>0.79</v>
      </c>
      <c r="E137" s="336">
        <v>0.82</v>
      </c>
      <c r="F137" s="379">
        <v>0.83</v>
      </c>
      <c r="G137" s="379">
        <v>0.7903</v>
      </c>
      <c r="H137" s="379">
        <v>0.81</v>
      </c>
    </row>
    <row r="138" spans="1:11" s="63" customFormat="1" ht="13.4" customHeight="1" x14ac:dyDescent="0.3">
      <c r="A138" s="86"/>
      <c r="B138" s="63" t="s">
        <v>174</v>
      </c>
      <c r="C138" s="377" t="s">
        <v>12</v>
      </c>
      <c r="D138" s="336">
        <v>0.38</v>
      </c>
      <c r="E138" s="336">
        <v>0.4894</v>
      </c>
      <c r="F138" s="336">
        <v>0.5</v>
      </c>
      <c r="G138" s="336">
        <v>0.65900000000000003</v>
      </c>
      <c r="H138" s="379">
        <v>0.59</v>
      </c>
    </row>
    <row r="139" spans="1:11" s="63" customFormat="1" ht="13.4" customHeight="1" x14ac:dyDescent="0.3">
      <c r="A139" s="86" t="s">
        <v>164</v>
      </c>
      <c r="B139" s="67" t="s">
        <v>177</v>
      </c>
      <c r="C139" s="377" t="s">
        <v>12</v>
      </c>
      <c r="D139" s="152"/>
      <c r="E139" s="336"/>
      <c r="F139" s="336"/>
      <c r="G139" s="336"/>
      <c r="H139" s="451"/>
    </row>
    <row r="140" spans="1:11" s="63" customFormat="1" ht="13.4" customHeight="1" x14ac:dyDescent="0.3">
      <c r="A140" s="86"/>
      <c r="B140" s="63" t="s">
        <v>178</v>
      </c>
      <c r="C140" s="377"/>
      <c r="D140" s="336">
        <v>0.28999999999999998</v>
      </c>
      <c r="E140" s="336">
        <v>0.3831</v>
      </c>
      <c r="F140" s="336">
        <v>0.81240000000000001</v>
      </c>
      <c r="G140" s="336">
        <v>0.85960000000000003</v>
      </c>
      <c r="H140" s="336">
        <v>0.39500000000000002</v>
      </c>
      <c r="J140" s="454"/>
      <c r="K140" s="454"/>
    </row>
    <row r="141" spans="1:11" s="63" customFormat="1" ht="13.4" customHeight="1" x14ac:dyDescent="0.3">
      <c r="A141" s="86"/>
      <c r="B141" s="63" t="s">
        <v>179</v>
      </c>
      <c r="C141" s="377" t="s">
        <v>12</v>
      </c>
      <c r="D141" s="336">
        <v>0.76</v>
      </c>
      <c r="E141" s="336">
        <v>0.94</v>
      </c>
      <c r="F141" s="336">
        <v>0.85</v>
      </c>
      <c r="G141" s="336">
        <v>0.99</v>
      </c>
      <c r="H141" s="336">
        <v>0.89</v>
      </c>
    </row>
    <row r="142" spans="1:11" s="63" customFormat="1" ht="13.4" customHeight="1" x14ac:dyDescent="0.3">
      <c r="A142" s="86"/>
      <c r="B142" s="63" t="s">
        <v>180</v>
      </c>
      <c r="C142" s="377" t="s">
        <v>12</v>
      </c>
      <c r="D142" s="378" t="s">
        <v>12</v>
      </c>
      <c r="E142" s="336">
        <v>0.04</v>
      </c>
      <c r="F142" s="336">
        <v>0.14000000000000001</v>
      </c>
      <c r="G142" s="336">
        <v>0.01</v>
      </c>
      <c r="H142" s="336">
        <v>0.11</v>
      </c>
    </row>
    <row r="143" spans="1:11" s="63" customFormat="1" ht="13.4" customHeight="1" x14ac:dyDescent="0.3">
      <c r="A143" s="86"/>
      <c r="B143" s="63" t="s">
        <v>181</v>
      </c>
      <c r="C143" s="377" t="s">
        <v>12</v>
      </c>
      <c r="D143" s="378" t="s">
        <v>12</v>
      </c>
      <c r="E143" s="336">
        <v>0.02</v>
      </c>
      <c r="F143" s="335">
        <v>4.0000000000000001E-3</v>
      </c>
      <c r="G143" s="335">
        <v>0</v>
      </c>
      <c r="H143" s="335">
        <v>0</v>
      </c>
    </row>
    <row r="144" spans="1:11" s="63" customFormat="1" ht="13.4" customHeight="1" x14ac:dyDescent="0.3">
      <c r="A144" s="86"/>
      <c r="B144" s="63" t="s">
        <v>182</v>
      </c>
      <c r="C144" s="377" t="s">
        <v>12</v>
      </c>
      <c r="D144" s="336">
        <v>0.31</v>
      </c>
      <c r="E144" s="336">
        <v>0.4</v>
      </c>
      <c r="F144" s="336">
        <v>1</v>
      </c>
      <c r="G144" s="336">
        <v>1</v>
      </c>
      <c r="H144" s="335">
        <v>0</v>
      </c>
    </row>
    <row r="145" spans="1:38" s="63" customFormat="1" ht="13.4" customHeight="1" x14ac:dyDescent="0.3">
      <c r="A145" s="86"/>
      <c r="B145" s="63" t="s">
        <v>183</v>
      </c>
      <c r="C145" s="377" t="s">
        <v>12</v>
      </c>
      <c r="D145" s="378" t="s">
        <v>12</v>
      </c>
      <c r="E145" s="336">
        <v>0.11</v>
      </c>
      <c r="F145" s="335">
        <v>2.5999999999999999E-3</v>
      </c>
      <c r="G145" s="335">
        <v>0.34</v>
      </c>
      <c r="H145" s="335">
        <v>0</v>
      </c>
    </row>
    <row r="146" spans="1:38" s="63" customFormat="1" ht="13.4" customHeight="1" x14ac:dyDescent="0.3">
      <c r="A146" s="86"/>
      <c r="B146" s="63" t="s">
        <v>184</v>
      </c>
      <c r="C146" s="377"/>
      <c r="D146" s="335">
        <v>0</v>
      </c>
      <c r="E146" s="335">
        <v>0</v>
      </c>
      <c r="F146" s="335">
        <v>0</v>
      </c>
      <c r="G146" s="335">
        <v>0</v>
      </c>
      <c r="H146" s="336">
        <v>0.33</v>
      </c>
    </row>
    <row r="147" spans="1:38" s="63" customFormat="1" ht="13.4" customHeight="1" x14ac:dyDescent="0.3">
      <c r="A147" s="86"/>
      <c r="B147" s="63" t="s">
        <v>185</v>
      </c>
      <c r="C147" s="377"/>
      <c r="D147" s="335">
        <v>0</v>
      </c>
      <c r="E147" s="335">
        <v>0</v>
      </c>
      <c r="F147" s="335">
        <v>0</v>
      </c>
      <c r="G147" s="335">
        <v>0</v>
      </c>
      <c r="H147" s="336">
        <v>0.05</v>
      </c>
    </row>
    <row r="148" spans="1:38" s="63" customFormat="1" ht="13.4" customHeight="1" x14ac:dyDescent="0.3">
      <c r="A148" s="86"/>
      <c r="B148" s="63" t="s">
        <v>186</v>
      </c>
      <c r="C148" s="377"/>
      <c r="D148" s="335">
        <v>0</v>
      </c>
      <c r="E148" s="335">
        <v>0</v>
      </c>
      <c r="F148" s="335">
        <v>0</v>
      </c>
      <c r="G148" s="335">
        <v>0</v>
      </c>
      <c r="H148" s="336">
        <v>0.24</v>
      </c>
    </row>
    <row r="149" spans="1:38" s="141" customFormat="1" ht="13.4" customHeight="1" x14ac:dyDescent="0.3">
      <c r="A149" s="142"/>
      <c r="B149" s="144" t="s">
        <v>187</v>
      </c>
      <c r="C149" s="144"/>
      <c r="D149" s="380"/>
      <c r="E149" s="380"/>
      <c r="F149" s="380"/>
      <c r="G149" s="381"/>
      <c r="H149" s="381"/>
    </row>
    <row r="150" spans="1:38" s="63" customFormat="1" ht="13.4" customHeight="1" x14ac:dyDescent="0.3">
      <c r="A150" s="86"/>
      <c r="B150" s="208" t="s">
        <v>188</v>
      </c>
      <c r="C150" s="166"/>
      <c r="D150" s="158">
        <v>232512</v>
      </c>
      <c r="E150" s="158">
        <v>231102</v>
      </c>
      <c r="F150" s="158">
        <v>264422</v>
      </c>
      <c r="G150" s="158">
        <v>264293.35997084703</v>
      </c>
      <c r="H150" s="158">
        <v>223178</v>
      </c>
      <c r="J150" s="454"/>
    </row>
    <row r="151" spans="1:38" s="63" customFormat="1" ht="13.4" customHeight="1" x14ac:dyDescent="0.3">
      <c r="A151" s="86" t="s">
        <v>189</v>
      </c>
      <c r="B151" s="477" t="s">
        <v>190</v>
      </c>
      <c r="C151" s="477"/>
      <c r="D151" s="477"/>
      <c r="E151" s="477"/>
      <c r="F151" s="477"/>
      <c r="G151" s="477"/>
      <c r="H151" s="158"/>
    </row>
    <row r="152" spans="1:38" s="63" customFormat="1" ht="13.4" customHeight="1" x14ac:dyDescent="0.3">
      <c r="A152" s="86"/>
      <c r="B152" s="207" t="s">
        <v>191</v>
      </c>
      <c r="C152" s="68"/>
      <c r="D152" s="336">
        <v>0.99</v>
      </c>
      <c r="E152" s="336">
        <v>0.99</v>
      </c>
      <c r="F152" s="336">
        <v>0.99</v>
      </c>
      <c r="G152" s="84">
        <v>0.99</v>
      </c>
      <c r="H152" s="84">
        <v>0.99</v>
      </c>
    </row>
    <row r="153" spans="1:38" s="141" customFormat="1" ht="13.4" customHeight="1" x14ac:dyDescent="0.3">
      <c r="A153" s="142"/>
      <c r="B153" s="144" t="s">
        <v>192</v>
      </c>
      <c r="C153" s="144"/>
      <c r="D153" s="380"/>
      <c r="E153" s="380"/>
      <c r="F153" s="380"/>
      <c r="G153" s="381"/>
      <c r="H153" s="381"/>
    </row>
    <row r="154" spans="1:38" s="63" customFormat="1" ht="13.4" customHeight="1" x14ac:dyDescent="0.3">
      <c r="A154" s="86"/>
      <c r="B154" s="207" t="s">
        <v>1190</v>
      </c>
      <c r="C154" s="377" t="s">
        <v>12</v>
      </c>
      <c r="D154" s="377" t="s">
        <v>12</v>
      </c>
      <c r="E154" s="377" t="s">
        <v>12</v>
      </c>
      <c r="F154" s="166">
        <v>5897</v>
      </c>
      <c r="G154" s="166">
        <v>5809</v>
      </c>
      <c r="H154" s="166">
        <v>5523</v>
      </c>
      <c r="J154" s="454"/>
    </row>
    <row r="155" spans="1:38" s="63" customFormat="1" ht="13.4" customHeight="1" x14ac:dyDescent="0.3">
      <c r="A155" s="86"/>
      <c r="B155" s="86" t="s">
        <v>193</v>
      </c>
      <c r="C155" s="377"/>
      <c r="D155" s="377"/>
      <c r="E155" s="377"/>
      <c r="F155" s="336"/>
      <c r="G155" s="382"/>
      <c r="H155" s="382"/>
    </row>
    <row r="156" spans="1:38" s="63" customFormat="1" ht="13.4" customHeight="1" x14ac:dyDescent="0.3">
      <c r="A156" s="86"/>
      <c r="B156" s="207" t="s">
        <v>194</v>
      </c>
      <c r="C156" s="377" t="s">
        <v>12</v>
      </c>
      <c r="D156" s="377" t="s">
        <v>12</v>
      </c>
      <c r="E156" s="377" t="s">
        <v>12</v>
      </c>
      <c r="F156" s="336">
        <v>0.71</v>
      </c>
      <c r="G156" s="382">
        <v>0.63</v>
      </c>
      <c r="H156" s="382">
        <v>0.33</v>
      </c>
    </row>
    <row r="157" spans="1:38" s="63" customFormat="1" ht="13.4" customHeight="1" x14ac:dyDescent="0.3">
      <c r="A157" s="86"/>
      <c r="B157" s="207" t="s">
        <v>195</v>
      </c>
      <c r="C157" s="377" t="s">
        <v>12</v>
      </c>
      <c r="D157" s="377" t="s">
        <v>12</v>
      </c>
      <c r="E157" s="377" t="s">
        <v>12</v>
      </c>
      <c r="F157" s="336">
        <v>0</v>
      </c>
      <c r="G157" s="382">
        <v>0.02</v>
      </c>
      <c r="H157" s="382">
        <v>0.42</v>
      </c>
    </row>
    <row r="158" spans="1:38" s="63" customFormat="1" ht="13.4" customHeight="1" x14ac:dyDescent="0.3">
      <c r="A158" s="86"/>
      <c r="B158" s="207" t="s">
        <v>196</v>
      </c>
      <c r="C158" s="377" t="s">
        <v>12</v>
      </c>
      <c r="D158" s="377" t="s">
        <v>12</v>
      </c>
      <c r="E158" s="377" t="s">
        <v>12</v>
      </c>
      <c r="F158" s="336" t="s">
        <v>197</v>
      </c>
      <c r="G158" s="453">
        <v>0.34</v>
      </c>
      <c r="H158" s="382">
        <v>0.25</v>
      </c>
    </row>
    <row r="159" spans="1:38" s="204" customFormat="1" ht="13.4" customHeight="1" x14ac:dyDescent="0.3">
      <c r="A159" s="209"/>
      <c r="B159" s="207" t="s">
        <v>1189</v>
      </c>
      <c r="C159" s="377"/>
      <c r="D159" s="377"/>
      <c r="E159" s="377"/>
      <c r="F159" s="336"/>
      <c r="G159" s="453">
        <v>0.01</v>
      </c>
      <c r="H159" s="455" t="s">
        <v>198</v>
      </c>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row>
    <row r="160" spans="1:38" s="63" customFormat="1" ht="13.4" customHeight="1" x14ac:dyDescent="0.3">
      <c r="A160" s="209"/>
      <c r="B160" s="207" t="s">
        <v>199</v>
      </c>
      <c r="C160" s="377" t="s">
        <v>12</v>
      </c>
      <c r="D160" s="377" t="s">
        <v>12</v>
      </c>
      <c r="E160" s="377" t="s">
        <v>12</v>
      </c>
      <c r="F160" s="336">
        <v>1</v>
      </c>
      <c r="G160" s="382">
        <v>1</v>
      </c>
      <c r="H160" s="382">
        <v>1</v>
      </c>
    </row>
    <row r="161" spans="1:38" s="141" customFormat="1" ht="13.4" customHeight="1" x14ac:dyDescent="0.3">
      <c r="A161" s="143"/>
      <c r="B161" s="144" t="s">
        <v>200</v>
      </c>
      <c r="C161" s="144"/>
      <c r="D161" s="380"/>
      <c r="E161" s="380"/>
      <c r="F161" s="380"/>
      <c r="G161" s="381"/>
      <c r="H161" s="381"/>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row>
    <row r="162" spans="1:38" s="63" customFormat="1" ht="13.4" customHeight="1" x14ac:dyDescent="0.3">
      <c r="A162" s="160" t="s">
        <v>164</v>
      </c>
      <c r="B162" s="160" t="s">
        <v>201</v>
      </c>
      <c r="C162" s="145"/>
      <c r="D162" s="377"/>
      <c r="E162" s="336">
        <v>0.43</v>
      </c>
      <c r="F162" s="377">
        <v>0.38</v>
      </c>
      <c r="G162" s="377">
        <v>0.77</v>
      </c>
      <c r="H162" s="377">
        <v>0.65</v>
      </c>
    </row>
    <row r="163" spans="1:38" s="63" customFormat="1" ht="13.4" customHeight="1" x14ac:dyDescent="0.3">
      <c r="A163" s="86"/>
      <c r="B163" s="203" t="s">
        <v>202</v>
      </c>
      <c r="C163" s="203" t="s">
        <v>203</v>
      </c>
      <c r="D163" s="383">
        <v>2021</v>
      </c>
      <c r="E163" s="383">
        <v>2022</v>
      </c>
      <c r="F163" s="383">
        <v>2023</v>
      </c>
      <c r="G163" s="383">
        <v>2024</v>
      </c>
      <c r="H163" s="383">
        <v>2025</v>
      </c>
    </row>
    <row r="164" spans="1:38" s="63" customFormat="1" ht="13.4" customHeight="1" x14ac:dyDescent="0.3">
      <c r="A164" s="86"/>
      <c r="B164" s="202" t="s">
        <v>158</v>
      </c>
      <c r="C164" s="202" t="s">
        <v>203</v>
      </c>
      <c r="D164" s="384" t="s">
        <v>203</v>
      </c>
      <c r="E164" s="384" t="s">
        <v>203</v>
      </c>
      <c r="F164" s="384" t="s">
        <v>203</v>
      </c>
      <c r="G164" s="385" t="s">
        <v>203</v>
      </c>
      <c r="H164" s="385" t="s">
        <v>203</v>
      </c>
    </row>
    <row r="165" spans="1:38" s="63" customFormat="1" ht="13.4" customHeight="1" x14ac:dyDescent="0.3">
      <c r="A165" s="86"/>
      <c r="B165" s="475" t="s">
        <v>204</v>
      </c>
      <c r="C165" s="475"/>
      <c r="D165" s="475"/>
      <c r="E165" s="475"/>
      <c r="F165" s="475"/>
      <c r="G165" s="475"/>
      <c r="H165" s="160" t="s">
        <v>203</v>
      </c>
    </row>
    <row r="166" spans="1:38" s="63" customFormat="1" ht="13.4" customHeight="1" x14ac:dyDescent="0.3">
      <c r="A166" s="86"/>
      <c r="B166" s="63" t="s">
        <v>175</v>
      </c>
      <c r="C166" s="377" t="s">
        <v>12</v>
      </c>
      <c r="D166" s="386" t="s">
        <v>205</v>
      </c>
      <c r="E166" s="84" t="s">
        <v>12</v>
      </c>
      <c r="F166" s="84">
        <v>0.67</v>
      </c>
      <c r="G166" s="84">
        <v>0.86</v>
      </c>
      <c r="H166" s="452">
        <v>1</v>
      </c>
    </row>
    <row r="167" spans="1:38" s="63" customFormat="1" ht="13.4" customHeight="1" x14ac:dyDescent="0.3">
      <c r="A167" s="86"/>
      <c r="B167" s="63" t="s">
        <v>169</v>
      </c>
      <c r="C167" s="377" t="s">
        <v>12</v>
      </c>
      <c r="D167" s="386" t="s">
        <v>12</v>
      </c>
      <c r="E167" s="84" t="s">
        <v>12</v>
      </c>
      <c r="F167" s="84">
        <v>0.75</v>
      </c>
      <c r="G167" s="84">
        <v>0.7</v>
      </c>
      <c r="H167" s="452">
        <v>0.63</v>
      </c>
    </row>
    <row r="168" spans="1:38" s="63" customFormat="1" ht="13.4" customHeight="1" x14ac:dyDescent="0.3">
      <c r="A168" s="86"/>
      <c r="B168" s="67" t="s">
        <v>206</v>
      </c>
      <c r="C168" s="377"/>
      <c r="D168" s="386"/>
      <c r="E168" s="84" t="s">
        <v>203</v>
      </c>
      <c r="F168" s="84" t="s">
        <v>203</v>
      </c>
      <c r="G168" s="84" t="s">
        <v>203</v>
      </c>
      <c r="H168" s="452"/>
    </row>
    <row r="169" spans="1:38" s="63" customFormat="1" ht="13.4" customHeight="1" x14ac:dyDescent="0.3">
      <c r="A169" s="86"/>
      <c r="B169" s="470" t="s">
        <v>207</v>
      </c>
      <c r="C169" s="377"/>
      <c r="D169" s="386" t="s">
        <v>203</v>
      </c>
      <c r="E169" s="84" t="s">
        <v>203</v>
      </c>
      <c r="F169" s="84" t="s">
        <v>203</v>
      </c>
      <c r="G169" s="84" t="s">
        <v>203</v>
      </c>
      <c r="H169" s="452"/>
    </row>
    <row r="170" spans="1:38" s="63" customFormat="1" ht="13.4" customHeight="1" x14ac:dyDescent="0.3">
      <c r="A170" s="86"/>
      <c r="B170" s="470" t="s">
        <v>1186</v>
      </c>
      <c r="C170" s="377" t="s">
        <v>12</v>
      </c>
      <c r="D170" s="386" t="s">
        <v>12</v>
      </c>
      <c r="E170" s="84">
        <v>1</v>
      </c>
      <c r="F170" s="84">
        <v>1</v>
      </c>
      <c r="G170" s="84">
        <v>1</v>
      </c>
      <c r="H170" s="452">
        <v>1</v>
      </c>
    </row>
    <row r="171" spans="1:38" s="63" customFormat="1" ht="13.4" customHeight="1" x14ac:dyDescent="0.3">
      <c r="A171" s="86"/>
      <c r="B171" s="470" t="s">
        <v>1187</v>
      </c>
      <c r="C171" s="377" t="s">
        <v>12</v>
      </c>
      <c r="D171" s="386" t="s">
        <v>12</v>
      </c>
      <c r="E171" s="84">
        <v>1</v>
      </c>
      <c r="F171" s="84">
        <v>1</v>
      </c>
      <c r="G171" s="84">
        <v>1</v>
      </c>
      <c r="H171" s="452">
        <v>1</v>
      </c>
    </row>
    <row r="172" spans="1:38" s="63" customFormat="1" ht="13.4" customHeight="1" x14ac:dyDescent="0.3">
      <c r="A172" s="86"/>
      <c r="B172" s="470" t="s">
        <v>1188</v>
      </c>
      <c r="C172" s="377" t="s">
        <v>12</v>
      </c>
      <c r="D172" s="386" t="s">
        <v>12</v>
      </c>
      <c r="E172" s="84">
        <v>0.21</v>
      </c>
      <c r="F172" s="84">
        <v>0.18</v>
      </c>
      <c r="G172" s="84">
        <v>0.25</v>
      </c>
      <c r="H172" s="452">
        <v>0.24</v>
      </c>
    </row>
    <row r="173" spans="1:38" s="63" customFormat="1" ht="13.4" customHeight="1" x14ac:dyDescent="0.3">
      <c r="A173" s="86"/>
      <c r="B173" s="67" t="s">
        <v>208</v>
      </c>
      <c r="C173" s="377" t="s">
        <v>12</v>
      </c>
      <c r="D173" s="64" t="s">
        <v>12</v>
      </c>
      <c r="E173" s="84"/>
      <c r="F173" s="84"/>
      <c r="G173" s="84" t="s">
        <v>203</v>
      </c>
      <c r="H173" s="452"/>
    </row>
    <row r="174" spans="1:38" s="63" customFormat="1" ht="13.4" customHeight="1" x14ac:dyDescent="0.3">
      <c r="A174" s="86"/>
      <c r="B174" s="63" t="s">
        <v>209</v>
      </c>
      <c r="C174" s="377" t="s">
        <v>12</v>
      </c>
      <c r="D174" s="64" t="s">
        <v>12</v>
      </c>
      <c r="E174" s="84" t="s">
        <v>12</v>
      </c>
      <c r="F174" s="84">
        <v>0.45</v>
      </c>
      <c r="G174" s="84">
        <v>0.59</v>
      </c>
      <c r="H174" s="452">
        <v>0.48</v>
      </c>
    </row>
    <row r="175" spans="1:38" s="63" customFormat="1" ht="13.4" customHeight="1" x14ac:dyDescent="0.35">
      <c r="A175" s="86"/>
      <c r="B175" s="63" t="s">
        <v>210</v>
      </c>
      <c r="C175" s="205" t="s">
        <v>203</v>
      </c>
      <c r="D175" s="386"/>
      <c r="E175" s="84" t="s">
        <v>12</v>
      </c>
      <c r="F175" s="84">
        <v>0.09</v>
      </c>
      <c r="G175" s="84">
        <v>0.05</v>
      </c>
      <c r="H175" s="452">
        <v>8.9999999999999993E-3</v>
      </c>
    </row>
    <row r="176" spans="1:38" s="63" customFormat="1" ht="13.4" customHeight="1" x14ac:dyDescent="0.3">
      <c r="A176" s="86"/>
      <c r="B176" s="202" t="s">
        <v>211</v>
      </c>
      <c r="C176" s="202" t="s">
        <v>203</v>
      </c>
      <c r="D176" s="384" t="s">
        <v>203</v>
      </c>
      <c r="E176" s="384" t="s">
        <v>203</v>
      </c>
      <c r="F176" s="384" t="s">
        <v>203</v>
      </c>
      <c r="G176" s="385" t="s">
        <v>203</v>
      </c>
      <c r="H176" s="385" t="s">
        <v>203</v>
      </c>
    </row>
    <row r="177" spans="1:8" s="63" customFormat="1" ht="13.4" customHeight="1" x14ac:dyDescent="0.3">
      <c r="A177" s="86"/>
      <c r="B177" s="67" t="s">
        <v>212</v>
      </c>
      <c r="C177" s="63" t="s">
        <v>203</v>
      </c>
      <c r="D177" s="64" t="s">
        <v>203</v>
      </c>
      <c r="E177" s="64" t="s">
        <v>203</v>
      </c>
      <c r="F177" s="64" t="s">
        <v>203</v>
      </c>
      <c r="G177" s="387" t="s">
        <v>203</v>
      </c>
      <c r="H177" s="160" t="s">
        <v>203</v>
      </c>
    </row>
    <row r="178" spans="1:8" s="63" customFormat="1" ht="13.4" customHeight="1" x14ac:dyDescent="0.3">
      <c r="A178" s="86"/>
      <c r="B178" s="63" t="s">
        <v>213</v>
      </c>
      <c r="C178" s="64" t="s">
        <v>205</v>
      </c>
      <c r="D178" s="64" t="s">
        <v>205</v>
      </c>
      <c r="E178" s="84" t="s">
        <v>12</v>
      </c>
      <c r="F178" s="84">
        <v>0.65</v>
      </c>
      <c r="G178" s="388">
        <v>0.83</v>
      </c>
      <c r="H178" s="388">
        <v>0.89</v>
      </c>
    </row>
    <row r="179" spans="1:8" s="63" customFormat="1" ht="13.4" customHeight="1" x14ac:dyDescent="0.3">
      <c r="A179" s="86"/>
      <c r="B179" s="63" t="s">
        <v>214</v>
      </c>
      <c r="C179" s="64" t="s">
        <v>12</v>
      </c>
      <c r="D179" s="64" t="s">
        <v>12</v>
      </c>
      <c r="E179" s="84" t="s">
        <v>12</v>
      </c>
      <c r="F179" s="84">
        <v>0.48</v>
      </c>
      <c r="G179" s="388">
        <v>0.51</v>
      </c>
      <c r="H179" s="388">
        <v>0.43</v>
      </c>
    </row>
    <row r="180" spans="1:8" s="63" customFormat="1" ht="13.4" customHeight="1" x14ac:dyDescent="0.3">
      <c r="A180" s="86"/>
      <c r="B180" s="63" t="s">
        <v>215</v>
      </c>
      <c r="C180" s="64" t="s">
        <v>12</v>
      </c>
      <c r="D180" s="64" t="s">
        <v>12</v>
      </c>
      <c r="E180" s="84" t="s">
        <v>12</v>
      </c>
      <c r="F180" s="84">
        <v>0.17</v>
      </c>
      <c r="G180" s="388">
        <v>0.32</v>
      </c>
      <c r="H180" s="388">
        <v>0.46</v>
      </c>
    </row>
    <row r="181" spans="1:8" s="63" customFormat="1" ht="13.4" customHeight="1" x14ac:dyDescent="0.3">
      <c r="A181" s="86"/>
      <c r="B181" s="63" t="s">
        <v>216</v>
      </c>
      <c r="C181" s="64" t="s">
        <v>12</v>
      </c>
      <c r="D181" s="64" t="s">
        <v>12</v>
      </c>
      <c r="E181" s="84" t="s">
        <v>12</v>
      </c>
      <c r="F181" s="84">
        <v>0.33</v>
      </c>
      <c r="G181" s="388">
        <v>0.17</v>
      </c>
      <c r="H181" s="388">
        <v>0.1</v>
      </c>
    </row>
    <row r="182" spans="1:8" s="63" customFormat="1" ht="13.4" customHeight="1" x14ac:dyDescent="0.3">
      <c r="A182" s="86"/>
      <c r="B182" s="63" t="s">
        <v>217</v>
      </c>
      <c r="C182" s="64"/>
      <c r="D182" s="64"/>
      <c r="E182" s="84"/>
      <c r="F182" s="84" t="s">
        <v>12</v>
      </c>
      <c r="G182" s="84" t="s">
        <v>12</v>
      </c>
      <c r="H182" s="388">
        <v>0.04</v>
      </c>
    </row>
    <row r="183" spans="1:8" s="63" customFormat="1" ht="13.4" customHeight="1" x14ac:dyDescent="0.3">
      <c r="A183" s="86"/>
      <c r="B183" s="63" t="s">
        <v>218</v>
      </c>
      <c r="C183" s="64"/>
      <c r="D183" s="64"/>
      <c r="E183" s="84"/>
      <c r="F183" s="84" t="s">
        <v>12</v>
      </c>
      <c r="G183" s="84" t="s">
        <v>12</v>
      </c>
      <c r="H183" s="388">
        <v>0.05</v>
      </c>
    </row>
    <row r="184" spans="1:8" s="63" customFormat="1" ht="13.4" customHeight="1" x14ac:dyDescent="0.3">
      <c r="A184" s="86"/>
      <c r="B184" s="63" t="s">
        <v>219</v>
      </c>
      <c r="C184" s="64"/>
      <c r="D184" s="64"/>
      <c r="E184" s="84"/>
      <c r="F184" s="84"/>
      <c r="G184" s="84"/>
      <c r="H184" s="388"/>
    </row>
    <row r="185" spans="1:8" s="63" customFormat="1" ht="13.4" customHeight="1" x14ac:dyDescent="0.3">
      <c r="A185" s="86"/>
      <c r="B185" s="63" t="s">
        <v>220</v>
      </c>
      <c r="C185" s="64"/>
      <c r="D185" s="64"/>
      <c r="E185" s="84"/>
      <c r="F185" s="84" t="s">
        <v>12</v>
      </c>
      <c r="G185" s="84" t="s">
        <v>12</v>
      </c>
      <c r="H185" s="388">
        <v>0.02</v>
      </c>
    </row>
    <row r="186" spans="1:8" s="63" customFormat="1" ht="11.5" x14ac:dyDescent="0.3">
      <c r="A186" s="86"/>
      <c r="B186" s="476" t="s">
        <v>221</v>
      </c>
      <c r="C186" s="476"/>
      <c r="D186" s="476"/>
      <c r="E186" s="476"/>
      <c r="F186" s="476"/>
      <c r="G186" s="476"/>
      <c r="H186" s="388"/>
    </row>
    <row r="187" spans="1:8" s="63" customFormat="1" ht="23" x14ac:dyDescent="0.3">
      <c r="A187" s="86"/>
      <c r="B187" s="20" t="s">
        <v>221</v>
      </c>
      <c r="C187" s="64" t="s">
        <v>205</v>
      </c>
      <c r="D187" s="64" t="s">
        <v>205</v>
      </c>
      <c r="E187" s="64" t="s">
        <v>12</v>
      </c>
      <c r="F187" s="84">
        <v>0.99</v>
      </c>
      <c r="G187" s="84">
        <v>0.99</v>
      </c>
      <c r="H187" s="388">
        <v>0.99</v>
      </c>
    </row>
    <row r="188" spans="1:8" s="63" customFormat="1" ht="13.4" customHeight="1" x14ac:dyDescent="0.3">
      <c r="A188" s="86"/>
      <c r="B188" s="63" t="s">
        <v>222</v>
      </c>
      <c r="C188" s="64" t="s">
        <v>205</v>
      </c>
      <c r="D188" s="64" t="s">
        <v>205</v>
      </c>
      <c r="E188" s="84">
        <v>0.53</v>
      </c>
      <c r="F188" s="388">
        <v>0.48</v>
      </c>
      <c r="G188" s="84">
        <v>0.51</v>
      </c>
      <c r="H188" s="388">
        <v>0.43</v>
      </c>
    </row>
    <row r="189" spans="1:8" s="63" customFormat="1" ht="13.4" customHeight="1" x14ac:dyDescent="0.3">
      <c r="A189" s="86"/>
      <c r="B189" s="20" t="s">
        <v>223</v>
      </c>
      <c r="C189" s="64" t="s">
        <v>205</v>
      </c>
      <c r="D189" s="64" t="s">
        <v>205</v>
      </c>
      <c r="E189" s="84">
        <v>0.33</v>
      </c>
      <c r="F189" s="388">
        <v>0.35</v>
      </c>
      <c r="G189" s="84">
        <v>0.27</v>
      </c>
      <c r="H189" s="388">
        <v>0.28000000000000003</v>
      </c>
    </row>
    <row r="190" spans="1:8" s="63" customFormat="1" ht="13.4" customHeight="1" x14ac:dyDescent="0.3">
      <c r="A190" s="86"/>
      <c r="B190" s="63" t="s">
        <v>224</v>
      </c>
      <c r="C190" s="64" t="s">
        <v>205</v>
      </c>
      <c r="D190" s="64" t="s">
        <v>205</v>
      </c>
      <c r="E190" s="84">
        <v>0.14000000000000001</v>
      </c>
      <c r="F190" s="388">
        <v>0.17</v>
      </c>
      <c r="G190" s="84">
        <v>0.21</v>
      </c>
      <c r="H190" s="388">
        <v>0.28999999999999998</v>
      </c>
    </row>
    <row r="191" spans="1:8" s="63" customFormat="1" ht="13.4" customHeight="1" x14ac:dyDescent="0.3">
      <c r="A191" s="86"/>
      <c r="B191" s="13" t="s">
        <v>225</v>
      </c>
      <c r="C191" s="64" t="s">
        <v>205</v>
      </c>
      <c r="D191" s="64" t="s">
        <v>205</v>
      </c>
      <c r="E191" s="84">
        <v>0.08</v>
      </c>
      <c r="F191" s="388">
        <v>0.01</v>
      </c>
      <c r="G191" s="84">
        <v>0.01</v>
      </c>
      <c r="H191" s="388">
        <v>0.01</v>
      </c>
    </row>
    <row r="192" spans="1:8" s="66" customFormat="1" ht="13.4" customHeight="1" x14ac:dyDescent="0.3">
      <c r="A192" s="65"/>
      <c r="B192" s="206" t="s">
        <v>226</v>
      </c>
      <c r="C192" s="64" t="s">
        <v>205</v>
      </c>
      <c r="D192" s="64" t="s">
        <v>205</v>
      </c>
      <c r="E192" s="84" t="s">
        <v>12</v>
      </c>
      <c r="F192" s="84">
        <v>1</v>
      </c>
      <c r="G192" s="84">
        <v>1</v>
      </c>
      <c r="H192" s="388">
        <v>1</v>
      </c>
    </row>
    <row r="193" spans="1:8" s="66" customFormat="1" ht="13.4" customHeight="1" x14ac:dyDescent="0.3">
      <c r="A193" s="65"/>
      <c r="B193" s="206"/>
      <c r="C193" s="63"/>
      <c r="D193" s="64"/>
      <c r="E193" s="64"/>
      <c r="F193" s="64"/>
      <c r="G193" s="64"/>
      <c r="H193" s="160"/>
    </row>
    <row r="194" spans="1:8" s="63" customFormat="1" ht="13.4" customHeight="1" x14ac:dyDescent="0.3">
      <c r="B194" s="212" t="s">
        <v>227</v>
      </c>
      <c r="C194" s="212"/>
      <c r="D194" s="389"/>
      <c r="E194" s="389"/>
      <c r="F194" s="389"/>
      <c r="G194" s="390"/>
      <c r="H194" s="390"/>
    </row>
    <row r="195" spans="1:8" s="63" customFormat="1" ht="13.4" customHeight="1" x14ac:dyDescent="0.3">
      <c r="B195" s="73" t="s">
        <v>228</v>
      </c>
      <c r="D195" s="152"/>
      <c r="E195" s="152"/>
      <c r="F195" s="152"/>
      <c r="G195" s="64"/>
      <c r="H195" s="160"/>
    </row>
    <row r="196" spans="1:8" s="63" customFormat="1" ht="13.4" customHeight="1" x14ac:dyDescent="0.3">
      <c r="B196" s="474" t="s">
        <v>229</v>
      </c>
      <c r="C196" s="474"/>
      <c r="D196" s="152"/>
      <c r="E196" s="152"/>
      <c r="F196" s="152"/>
      <c r="G196" s="341"/>
      <c r="H196" s="160"/>
    </row>
    <row r="197" spans="1:8" s="63" customFormat="1" ht="13.4" customHeight="1" x14ac:dyDescent="0.3">
      <c r="B197" s="474" t="s">
        <v>230</v>
      </c>
      <c r="C197" s="474"/>
      <c r="D197" s="474"/>
      <c r="E197" s="474"/>
      <c r="F197" s="474"/>
      <c r="G197" s="474"/>
      <c r="H197" s="474"/>
    </row>
    <row r="198" spans="1:8" s="63" customFormat="1" ht="37.4" customHeight="1" x14ac:dyDescent="0.3">
      <c r="B198" s="473" t="s">
        <v>231</v>
      </c>
      <c r="C198" s="473"/>
      <c r="D198" s="473"/>
      <c r="E198" s="473"/>
      <c r="F198" s="473"/>
      <c r="G198" s="473"/>
      <c r="H198" s="473"/>
    </row>
    <row r="199" spans="1:8" ht="14.5" x14ac:dyDescent="0.35">
      <c r="G199" s="341"/>
    </row>
    <row r="200" spans="1:8" s="63" customFormat="1" ht="13.4" customHeight="1" x14ac:dyDescent="0.3">
      <c r="D200" s="152"/>
      <c r="E200" s="152"/>
      <c r="F200" s="152"/>
      <c r="G200" s="341"/>
      <c r="H200" s="160"/>
    </row>
    <row r="201" spans="1:8" ht="13.4" customHeight="1" x14ac:dyDescent="0.35">
      <c r="B201" s="59"/>
      <c r="C201" s="59"/>
      <c r="D201" s="393"/>
      <c r="E201" s="393"/>
      <c r="G201" s="341"/>
    </row>
    <row r="202" spans="1:8" ht="13.4" customHeight="1" x14ac:dyDescent="0.35">
      <c r="G202" s="341"/>
    </row>
    <row r="203" spans="1:8" ht="14.5" x14ac:dyDescent="0.35">
      <c r="G203" s="341"/>
    </row>
    <row r="204" spans="1:8" ht="14.5" x14ac:dyDescent="0.35">
      <c r="G204" s="341"/>
    </row>
    <row r="205" spans="1:8" ht="14.5" x14ac:dyDescent="0.35">
      <c r="G205" s="341"/>
    </row>
    <row r="206" spans="1:8" ht="14.5" x14ac:dyDescent="0.35">
      <c r="G206" s="341"/>
    </row>
    <row r="207" spans="1:8" ht="14.5" x14ac:dyDescent="0.35">
      <c r="G207" s="341"/>
    </row>
    <row r="208" spans="1:8" ht="14.5" x14ac:dyDescent="0.35">
      <c r="G208" s="341"/>
    </row>
    <row r="209" spans="7:7" ht="14.5" x14ac:dyDescent="0.35">
      <c r="G209" s="341"/>
    </row>
    <row r="210" spans="7:7" ht="14.5" x14ac:dyDescent="0.35">
      <c r="G210" s="341"/>
    </row>
    <row r="211" spans="7:7" ht="14.5" x14ac:dyDescent="0.35">
      <c r="G211" s="341"/>
    </row>
    <row r="212" spans="7:7" ht="14.5" x14ac:dyDescent="0.35">
      <c r="G212" s="341"/>
    </row>
    <row r="213" spans="7:7" ht="14.5" x14ac:dyDescent="0.35">
      <c r="G213" s="341"/>
    </row>
    <row r="214" spans="7:7" ht="14.5" x14ac:dyDescent="0.35">
      <c r="G214" s="341"/>
    </row>
    <row r="215" spans="7:7" ht="14.5" x14ac:dyDescent="0.35">
      <c r="G215" s="341"/>
    </row>
    <row r="216" spans="7:7" ht="14.5" x14ac:dyDescent="0.35">
      <c r="G216" s="341"/>
    </row>
    <row r="217" spans="7:7" ht="14.5" x14ac:dyDescent="0.35">
      <c r="G217" s="341"/>
    </row>
    <row r="218" spans="7:7" ht="14.5" x14ac:dyDescent="0.35">
      <c r="G218" s="341"/>
    </row>
    <row r="219" spans="7:7" ht="14.5" x14ac:dyDescent="0.35">
      <c r="G219" s="341"/>
    </row>
    <row r="220" spans="7:7" ht="14.5" x14ac:dyDescent="0.35">
      <c r="G220" s="341"/>
    </row>
    <row r="221" spans="7:7" ht="14.5" x14ac:dyDescent="0.35">
      <c r="G221" s="341"/>
    </row>
    <row r="222" spans="7:7" ht="14.5" x14ac:dyDescent="0.35">
      <c r="G222" s="341"/>
    </row>
    <row r="223" spans="7:7" ht="14.5" x14ac:dyDescent="0.35">
      <c r="G223" s="341"/>
    </row>
    <row r="224" spans="7:7" ht="14.25" customHeight="1" x14ac:dyDescent="0.35">
      <c r="G224" s="341"/>
    </row>
    <row r="225" spans="7:7" ht="14.5" x14ac:dyDescent="0.35">
      <c r="G225" s="341"/>
    </row>
    <row r="226" spans="7:7" ht="14.5" x14ac:dyDescent="0.35">
      <c r="G226" s="341"/>
    </row>
    <row r="227" spans="7:7" ht="14.5" x14ac:dyDescent="0.35">
      <c r="G227" s="341"/>
    </row>
    <row r="228" spans="7:7" ht="14.5" x14ac:dyDescent="0.35">
      <c r="G228" s="341"/>
    </row>
    <row r="229" spans="7:7" ht="14.5" x14ac:dyDescent="0.35">
      <c r="G229" s="341"/>
    </row>
    <row r="230" spans="7:7" ht="14.5" x14ac:dyDescent="0.35">
      <c r="G230" s="341"/>
    </row>
    <row r="231" spans="7:7" ht="14.5" x14ac:dyDescent="0.35">
      <c r="G231" s="341"/>
    </row>
  </sheetData>
  <sheetProtection algorithmName="SHA-512" hashValue="RVCdPlSTXk0dXtuDeVK9a3HDwNT3rRwAB6SCqD2BwpWj5Z0PK4Vh+jtb9jhaSyz/KjzVDXPqtT9WYYMmxwB0Qw==" saltValue="LFbBhcXs8ryzjDq9Ys0oVw==" spinCount="100000" sheet="1" objects="1" scenarios="1"/>
  <mergeCells count="15">
    <mergeCell ref="B8:H8"/>
    <mergeCell ref="B3:H3"/>
    <mergeCell ref="B17:H17"/>
    <mergeCell ref="B20:H20"/>
    <mergeCell ref="B198:H198"/>
    <mergeCell ref="B197:H197"/>
    <mergeCell ref="B165:G165"/>
    <mergeCell ref="B186:G186"/>
    <mergeCell ref="B151:G151"/>
    <mergeCell ref="B196:C196"/>
    <mergeCell ref="B27:H27"/>
    <mergeCell ref="B49:H49"/>
    <mergeCell ref="B66:H66"/>
    <mergeCell ref="B69:H69"/>
    <mergeCell ref="B9:H9"/>
  </mergeCells>
  <phoneticPr fontId="32" type="noConversion"/>
  <pageMargins left="0.7" right="0.7" top="0.75" bottom="0.75" header="0.3" footer="0.3"/>
  <pageSetup orientation="portrait" r:id="rId1"/>
  <customProperties>
    <customPr name="_pios_id" r:id="rId2"/>
  </customProperties>
  <ignoredErrors>
    <ignoredError sqref="G70 G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ACF41-4E3E-48FA-9C4D-34C8FA2FF151}">
  <dimension ref="A1:A10"/>
  <sheetViews>
    <sheetView workbookViewId="0">
      <selection activeCell="E18" sqref="E18"/>
    </sheetView>
  </sheetViews>
  <sheetFormatPr defaultRowHeight="14.5" x14ac:dyDescent="0.35"/>
  <cols>
    <col min="1" max="1" width="46.1796875" bestFit="1" customWidth="1"/>
  </cols>
  <sheetData>
    <row r="1" spans="1:1" x14ac:dyDescent="0.35">
      <c r="A1" s="462" t="s">
        <v>232</v>
      </c>
    </row>
    <row r="2" spans="1:1" x14ac:dyDescent="0.35">
      <c r="A2" s="463" t="s">
        <v>233</v>
      </c>
    </row>
    <row r="3" spans="1:1" x14ac:dyDescent="0.35">
      <c r="A3" s="463" t="s">
        <v>234</v>
      </c>
    </row>
    <row r="4" spans="1:1" x14ac:dyDescent="0.35">
      <c r="A4" s="463" t="s">
        <v>235</v>
      </c>
    </row>
    <row r="5" spans="1:1" x14ac:dyDescent="0.35">
      <c r="A5" s="463" t="s">
        <v>236</v>
      </c>
    </row>
    <row r="6" spans="1:1" x14ac:dyDescent="0.35">
      <c r="A6" s="463" t="s">
        <v>237</v>
      </c>
    </row>
    <row r="7" spans="1:1" x14ac:dyDescent="0.35">
      <c r="A7" s="463" t="s">
        <v>238</v>
      </c>
    </row>
    <row r="8" spans="1:1" x14ac:dyDescent="0.35">
      <c r="A8" s="463" t="s">
        <v>239</v>
      </c>
    </row>
    <row r="9" spans="1:1" x14ac:dyDescent="0.35">
      <c r="A9" s="463" t="s">
        <v>240</v>
      </c>
    </row>
    <row r="10" spans="1:1" x14ac:dyDescent="0.35">
      <c r="A10" s="463" t="s">
        <v>241</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1AF2E-C636-48AB-BD9F-3D086FBC4BC0}">
  <dimension ref="A1:B111"/>
  <sheetViews>
    <sheetView showGridLines="0" workbookViewId="0">
      <selection activeCell="H37" sqref="H37"/>
    </sheetView>
  </sheetViews>
  <sheetFormatPr defaultRowHeight="14.5" x14ac:dyDescent="0.35"/>
  <cols>
    <col min="1" max="1" width="41.453125" customWidth="1"/>
    <col min="2" max="2" width="25.1796875" customWidth="1"/>
  </cols>
  <sheetData>
    <row r="1" spans="1:2" x14ac:dyDescent="0.35">
      <c r="A1" s="462" t="s">
        <v>242</v>
      </c>
      <c r="B1" s="462" t="s">
        <v>243</v>
      </c>
    </row>
    <row r="2" spans="1:2" x14ac:dyDescent="0.35">
      <c r="A2" s="463" t="s">
        <v>244</v>
      </c>
      <c r="B2" s="464" t="s">
        <v>245</v>
      </c>
    </row>
    <row r="3" spans="1:2" x14ac:dyDescent="0.35">
      <c r="A3" s="463" t="s">
        <v>246</v>
      </c>
      <c r="B3" s="464" t="s">
        <v>245</v>
      </c>
    </row>
    <row r="4" spans="1:2" x14ac:dyDescent="0.35">
      <c r="A4" s="463" t="s">
        <v>247</v>
      </c>
      <c r="B4" s="464" t="s">
        <v>245</v>
      </c>
    </row>
    <row r="5" spans="1:2" x14ac:dyDescent="0.35">
      <c r="A5" s="463" t="s">
        <v>248</v>
      </c>
      <c r="B5" s="464" t="s">
        <v>245</v>
      </c>
    </row>
    <row r="6" spans="1:2" x14ac:dyDescent="0.35">
      <c r="A6" s="463" t="s">
        <v>249</v>
      </c>
      <c r="B6" s="464" t="s">
        <v>245</v>
      </c>
    </row>
    <row r="7" spans="1:2" x14ac:dyDescent="0.35">
      <c r="A7" s="463" t="s">
        <v>250</v>
      </c>
      <c r="B7" s="464" t="s">
        <v>245</v>
      </c>
    </row>
    <row r="8" spans="1:2" x14ac:dyDescent="0.35">
      <c r="A8" s="463" t="s">
        <v>251</v>
      </c>
      <c r="B8" s="464" t="s">
        <v>245</v>
      </c>
    </row>
    <row r="9" spans="1:2" x14ac:dyDescent="0.35">
      <c r="A9" s="463" t="s">
        <v>252</v>
      </c>
      <c r="B9" s="464" t="s">
        <v>245</v>
      </c>
    </row>
    <row r="10" spans="1:2" x14ac:dyDescent="0.35">
      <c r="A10" s="463" t="s">
        <v>253</v>
      </c>
      <c r="B10" s="464" t="s">
        <v>245</v>
      </c>
    </row>
    <row r="11" spans="1:2" x14ac:dyDescent="0.35">
      <c r="A11" s="463" t="s">
        <v>254</v>
      </c>
      <c r="B11" s="464" t="s">
        <v>245</v>
      </c>
    </row>
    <row r="12" spans="1:2" x14ac:dyDescent="0.35">
      <c r="A12" s="463" t="s">
        <v>255</v>
      </c>
      <c r="B12" s="464" t="s">
        <v>245</v>
      </c>
    </row>
    <row r="13" spans="1:2" x14ac:dyDescent="0.35">
      <c r="A13" s="463" t="s">
        <v>256</v>
      </c>
      <c r="B13" s="464" t="s">
        <v>245</v>
      </c>
    </row>
    <row r="14" spans="1:2" x14ac:dyDescent="0.35">
      <c r="A14" s="463" t="s">
        <v>257</v>
      </c>
      <c r="B14" s="464" t="s">
        <v>245</v>
      </c>
    </row>
    <row r="15" spans="1:2" x14ac:dyDescent="0.35">
      <c r="A15" s="463" t="s">
        <v>258</v>
      </c>
      <c r="B15" s="464" t="s">
        <v>245</v>
      </c>
    </row>
    <row r="16" spans="1:2" x14ac:dyDescent="0.35">
      <c r="A16" s="463" t="s">
        <v>259</v>
      </c>
      <c r="B16" s="464" t="s">
        <v>245</v>
      </c>
    </row>
    <row r="17" spans="1:2" x14ac:dyDescent="0.35">
      <c r="A17" s="463" t="s">
        <v>233</v>
      </c>
      <c r="B17" s="464" t="s">
        <v>260</v>
      </c>
    </row>
    <row r="18" spans="1:2" x14ac:dyDescent="0.35">
      <c r="A18" s="463" t="s">
        <v>261</v>
      </c>
      <c r="B18" s="464" t="s">
        <v>260</v>
      </c>
    </row>
    <row r="19" spans="1:2" x14ac:dyDescent="0.35">
      <c r="A19" s="463" t="s">
        <v>262</v>
      </c>
      <c r="B19" s="464" t="s">
        <v>260</v>
      </c>
    </row>
    <row r="20" spans="1:2" x14ac:dyDescent="0.35">
      <c r="A20" s="463" t="s">
        <v>263</v>
      </c>
      <c r="B20" s="464" t="s">
        <v>260</v>
      </c>
    </row>
    <row r="21" spans="1:2" x14ac:dyDescent="0.35">
      <c r="A21" s="463" t="s">
        <v>264</v>
      </c>
      <c r="B21" s="464" t="s">
        <v>260</v>
      </c>
    </row>
    <row r="22" spans="1:2" x14ac:dyDescent="0.35">
      <c r="A22" s="463" t="s">
        <v>233</v>
      </c>
      <c r="B22" s="464" t="s">
        <v>265</v>
      </c>
    </row>
    <row r="23" spans="1:2" x14ac:dyDescent="0.35">
      <c r="A23" s="463" t="s">
        <v>266</v>
      </c>
      <c r="B23" s="464" t="s">
        <v>265</v>
      </c>
    </row>
    <row r="24" spans="1:2" x14ac:dyDescent="0.35">
      <c r="A24" s="463" t="s">
        <v>267</v>
      </c>
      <c r="B24" s="464" t="s">
        <v>265</v>
      </c>
    </row>
    <row r="25" spans="1:2" x14ac:dyDescent="0.35">
      <c r="A25" s="463" t="s">
        <v>268</v>
      </c>
      <c r="B25" s="464" t="s">
        <v>265</v>
      </c>
    </row>
    <row r="26" spans="1:2" x14ac:dyDescent="0.35">
      <c r="A26" s="463" t="s">
        <v>269</v>
      </c>
      <c r="B26" s="464" t="s">
        <v>265</v>
      </c>
    </row>
    <row r="27" spans="1:2" x14ac:dyDescent="0.35">
      <c r="A27" s="463" t="s">
        <v>270</v>
      </c>
      <c r="B27" s="464" t="s">
        <v>265</v>
      </c>
    </row>
    <row r="28" spans="1:2" x14ac:dyDescent="0.35">
      <c r="A28" s="463" t="s">
        <v>271</v>
      </c>
      <c r="B28" s="464" t="s">
        <v>265</v>
      </c>
    </row>
    <row r="29" spans="1:2" x14ac:dyDescent="0.35">
      <c r="A29" s="463" t="s">
        <v>272</v>
      </c>
      <c r="B29" s="464" t="s">
        <v>265</v>
      </c>
    </row>
    <row r="30" spans="1:2" x14ac:dyDescent="0.35">
      <c r="A30" s="463" t="s">
        <v>273</v>
      </c>
      <c r="B30" s="464" t="s">
        <v>265</v>
      </c>
    </row>
    <row r="31" spans="1:2" x14ac:dyDescent="0.35">
      <c r="A31" s="463" t="s">
        <v>274</v>
      </c>
      <c r="B31" s="464" t="s">
        <v>265</v>
      </c>
    </row>
    <row r="32" spans="1:2" x14ac:dyDescent="0.35">
      <c r="A32" s="463" t="s">
        <v>262</v>
      </c>
      <c r="B32" s="464" t="s">
        <v>265</v>
      </c>
    </row>
    <row r="33" spans="1:2" x14ac:dyDescent="0.35">
      <c r="A33" s="463" t="s">
        <v>275</v>
      </c>
      <c r="B33" s="464" t="s">
        <v>265</v>
      </c>
    </row>
    <row r="34" spans="1:2" x14ac:dyDescent="0.35">
      <c r="A34" s="463" t="s">
        <v>276</v>
      </c>
      <c r="B34" s="464" t="s">
        <v>265</v>
      </c>
    </row>
    <row r="35" spans="1:2" x14ac:dyDescent="0.35">
      <c r="A35" s="463" t="s">
        <v>277</v>
      </c>
      <c r="B35" s="464" t="s">
        <v>265</v>
      </c>
    </row>
    <row r="36" spans="1:2" x14ac:dyDescent="0.35">
      <c r="A36" s="463" t="s">
        <v>278</v>
      </c>
      <c r="B36" s="464" t="s">
        <v>265</v>
      </c>
    </row>
    <row r="37" spans="1:2" x14ac:dyDescent="0.35">
      <c r="A37" s="463" t="s">
        <v>279</v>
      </c>
      <c r="B37" s="464" t="s">
        <v>265</v>
      </c>
    </row>
    <row r="38" spans="1:2" x14ac:dyDescent="0.35">
      <c r="A38" s="463" t="s">
        <v>280</v>
      </c>
      <c r="B38" s="464" t="s">
        <v>265</v>
      </c>
    </row>
    <row r="39" spans="1:2" x14ac:dyDescent="0.35">
      <c r="A39" s="463" t="s">
        <v>281</v>
      </c>
      <c r="B39" s="464" t="s">
        <v>265</v>
      </c>
    </row>
    <row r="40" spans="1:2" x14ac:dyDescent="0.35">
      <c r="A40" s="463" t="s">
        <v>282</v>
      </c>
      <c r="B40" s="464" t="s">
        <v>265</v>
      </c>
    </row>
    <row r="41" spans="1:2" x14ac:dyDescent="0.35">
      <c r="A41" s="463" t="s">
        <v>283</v>
      </c>
      <c r="B41" s="464" t="s">
        <v>265</v>
      </c>
    </row>
    <row r="42" spans="1:2" x14ac:dyDescent="0.35">
      <c r="A42" s="463" t="s">
        <v>284</v>
      </c>
      <c r="B42" s="464" t="s">
        <v>265</v>
      </c>
    </row>
    <row r="43" spans="1:2" x14ac:dyDescent="0.35">
      <c r="A43" s="463" t="s">
        <v>285</v>
      </c>
      <c r="B43" s="464" t="s">
        <v>265</v>
      </c>
    </row>
    <row r="44" spans="1:2" x14ac:dyDescent="0.35">
      <c r="A44" s="463" t="s">
        <v>286</v>
      </c>
      <c r="B44" s="464" t="s">
        <v>265</v>
      </c>
    </row>
    <row r="45" spans="1:2" x14ac:dyDescent="0.35">
      <c r="A45" s="463" t="s">
        <v>287</v>
      </c>
      <c r="B45" s="464" t="s">
        <v>265</v>
      </c>
    </row>
    <row r="46" spans="1:2" x14ac:dyDescent="0.35">
      <c r="A46" s="463" t="s">
        <v>288</v>
      </c>
      <c r="B46" s="464" t="s">
        <v>265</v>
      </c>
    </row>
    <row r="47" spans="1:2" x14ac:dyDescent="0.35">
      <c r="A47" s="463" t="s">
        <v>289</v>
      </c>
      <c r="B47" s="464" t="s">
        <v>265</v>
      </c>
    </row>
    <row r="48" spans="1:2" x14ac:dyDescent="0.35">
      <c r="A48" s="463" t="s">
        <v>290</v>
      </c>
      <c r="B48" s="464" t="s">
        <v>265</v>
      </c>
    </row>
    <row r="49" spans="1:2" x14ac:dyDescent="0.35">
      <c r="A49" s="463" t="s">
        <v>291</v>
      </c>
      <c r="B49" s="464" t="s">
        <v>265</v>
      </c>
    </row>
    <row r="50" spans="1:2" x14ac:dyDescent="0.35">
      <c r="A50" s="463" t="s">
        <v>292</v>
      </c>
      <c r="B50" s="464" t="s">
        <v>265</v>
      </c>
    </row>
    <row r="51" spans="1:2" x14ac:dyDescent="0.35">
      <c r="A51" s="463" t="s">
        <v>293</v>
      </c>
      <c r="B51" s="464" t="s">
        <v>265</v>
      </c>
    </row>
    <row r="52" spans="1:2" x14ac:dyDescent="0.35">
      <c r="A52" s="463" t="s">
        <v>294</v>
      </c>
      <c r="B52" s="464" t="s">
        <v>265</v>
      </c>
    </row>
    <row r="53" spans="1:2" x14ac:dyDescent="0.35">
      <c r="A53" s="463" t="s">
        <v>295</v>
      </c>
      <c r="B53" s="464" t="s">
        <v>265</v>
      </c>
    </row>
    <row r="54" spans="1:2" x14ac:dyDescent="0.35">
      <c r="A54" s="463" t="s">
        <v>296</v>
      </c>
      <c r="B54" s="464" t="s">
        <v>265</v>
      </c>
    </row>
    <row r="55" spans="1:2" x14ac:dyDescent="0.35">
      <c r="A55" s="463" t="s">
        <v>297</v>
      </c>
      <c r="B55" s="464" t="s">
        <v>265</v>
      </c>
    </row>
    <row r="56" spans="1:2" x14ac:dyDescent="0.35">
      <c r="A56" s="463" t="s">
        <v>298</v>
      </c>
      <c r="B56" s="464" t="s">
        <v>265</v>
      </c>
    </row>
    <row r="57" spans="1:2" x14ac:dyDescent="0.35">
      <c r="A57" s="463" t="s">
        <v>299</v>
      </c>
      <c r="B57" s="464" t="s">
        <v>265</v>
      </c>
    </row>
    <row r="58" spans="1:2" x14ac:dyDescent="0.35">
      <c r="A58" s="463" t="s">
        <v>300</v>
      </c>
      <c r="B58" s="464" t="s">
        <v>265</v>
      </c>
    </row>
    <row r="59" spans="1:2" x14ac:dyDescent="0.35">
      <c r="A59" s="463" t="s">
        <v>301</v>
      </c>
      <c r="B59" s="464" t="s">
        <v>265</v>
      </c>
    </row>
    <row r="60" spans="1:2" x14ac:dyDescent="0.35">
      <c r="A60" s="463" t="s">
        <v>302</v>
      </c>
      <c r="B60" s="464" t="s">
        <v>265</v>
      </c>
    </row>
    <row r="61" spans="1:2" x14ac:dyDescent="0.35">
      <c r="A61" s="463" t="s">
        <v>303</v>
      </c>
      <c r="B61" s="464" t="s">
        <v>265</v>
      </c>
    </row>
    <row r="62" spans="1:2" x14ac:dyDescent="0.35">
      <c r="A62" s="463" t="s">
        <v>304</v>
      </c>
      <c r="B62" s="464" t="s">
        <v>265</v>
      </c>
    </row>
    <row r="63" spans="1:2" x14ac:dyDescent="0.35">
      <c r="A63" s="463" t="s">
        <v>305</v>
      </c>
      <c r="B63" s="464" t="s">
        <v>265</v>
      </c>
    </row>
    <row r="64" spans="1:2" x14ac:dyDescent="0.35">
      <c r="A64" s="463" t="s">
        <v>306</v>
      </c>
      <c r="B64" s="464" t="s">
        <v>265</v>
      </c>
    </row>
    <row r="65" spans="1:2" x14ac:dyDescent="0.35">
      <c r="A65" s="463" t="s">
        <v>307</v>
      </c>
      <c r="B65" s="464" t="s">
        <v>265</v>
      </c>
    </row>
    <row r="66" spans="1:2" x14ac:dyDescent="0.35">
      <c r="A66" s="463" t="s">
        <v>308</v>
      </c>
      <c r="B66" s="464" t="s">
        <v>265</v>
      </c>
    </row>
    <row r="67" spans="1:2" x14ac:dyDescent="0.35">
      <c r="A67" s="463" t="s">
        <v>309</v>
      </c>
      <c r="B67" s="464" t="s">
        <v>265</v>
      </c>
    </row>
    <row r="68" spans="1:2" x14ac:dyDescent="0.35">
      <c r="A68" s="463" t="s">
        <v>310</v>
      </c>
      <c r="B68" s="464" t="s">
        <v>265</v>
      </c>
    </row>
    <row r="69" spans="1:2" x14ac:dyDescent="0.35">
      <c r="A69" s="463" t="s">
        <v>311</v>
      </c>
      <c r="B69" s="464" t="s">
        <v>265</v>
      </c>
    </row>
    <row r="70" spans="1:2" x14ac:dyDescent="0.35">
      <c r="A70" s="463" t="s">
        <v>312</v>
      </c>
      <c r="B70" s="464" t="s">
        <v>265</v>
      </c>
    </row>
    <row r="71" spans="1:2" x14ac:dyDescent="0.35">
      <c r="A71" s="463" t="s">
        <v>313</v>
      </c>
      <c r="B71" s="464" t="s">
        <v>265</v>
      </c>
    </row>
    <row r="72" spans="1:2" x14ac:dyDescent="0.35">
      <c r="A72" s="463" t="s">
        <v>314</v>
      </c>
      <c r="B72" s="464" t="s">
        <v>265</v>
      </c>
    </row>
    <row r="73" spans="1:2" x14ac:dyDescent="0.35">
      <c r="A73" s="463" t="s">
        <v>315</v>
      </c>
      <c r="B73" s="464" t="s">
        <v>265</v>
      </c>
    </row>
    <row r="74" spans="1:2" x14ac:dyDescent="0.35">
      <c r="A74" s="463" t="s">
        <v>316</v>
      </c>
      <c r="B74" s="464" t="s">
        <v>265</v>
      </c>
    </row>
    <row r="75" spans="1:2" x14ac:dyDescent="0.35">
      <c r="A75" s="463" t="s">
        <v>317</v>
      </c>
      <c r="B75" s="464" t="s">
        <v>265</v>
      </c>
    </row>
    <row r="76" spans="1:2" x14ac:dyDescent="0.35">
      <c r="A76" s="463" t="s">
        <v>318</v>
      </c>
      <c r="B76" s="464" t="s">
        <v>265</v>
      </c>
    </row>
    <row r="77" spans="1:2" x14ac:dyDescent="0.35">
      <c r="A77" s="463" t="s">
        <v>319</v>
      </c>
      <c r="B77" s="464" t="s">
        <v>265</v>
      </c>
    </row>
    <row r="78" spans="1:2" x14ac:dyDescent="0.35">
      <c r="A78" s="463" t="s">
        <v>320</v>
      </c>
      <c r="B78" s="464" t="s">
        <v>265</v>
      </c>
    </row>
    <row r="79" spans="1:2" x14ac:dyDescent="0.35">
      <c r="A79" s="463" t="s">
        <v>321</v>
      </c>
      <c r="B79" s="464" t="s">
        <v>265</v>
      </c>
    </row>
    <row r="80" spans="1:2" x14ac:dyDescent="0.35">
      <c r="A80" s="463" t="s">
        <v>322</v>
      </c>
      <c r="B80" s="464" t="s">
        <v>265</v>
      </c>
    </row>
    <row r="81" spans="1:2" x14ac:dyDescent="0.35">
      <c r="A81" s="463" t="s">
        <v>323</v>
      </c>
      <c r="B81" s="464" t="s">
        <v>265</v>
      </c>
    </row>
    <row r="82" spans="1:2" x14ac:dyDescent="0.35">
      <c r="A82" s="463" t="s">
        <v>324</v>
      </c>
      <c r="B82" s="464" t="s">
        <v>265</v>
      </c>
    </row>
    <row r="83" spans="1:2" x14ac:dyDescent="0.35">
      <c r="A83" s="463" t="s">
        <v>325</v>
      </c>
      <c r="B83" s="464" t="s">
        <v>265</v>
      </c>
    </row>
    <row r="84" spans="1:2" x14ac:dyDescent="0.35">
      <c r="A84" s="463" t="s">
        <v>326</v>
      </c>
      <c r="B84" s="464" t="s">
        <v>265</v>
      </c>
    </row>
    <row r="85" spans="1:2" x14ac:dyDescent="0.35">
      <c r="A85" s="463" t="s">
        <v>327</v>
      </c>
      <c r="B85" s="464" t="s">
        <v>265</v>
      </c>
    </row>
    <row r="86" spans="1:2" x14ac:dyDescent="0.35">
      <c r="A86" s="463" t="s">
        <v>328</v>
      </c>
      <c r="B86" s="464" t="s">
        <v>265</v>
      </c>
    </row>
    <row r="87" spans="1:2" x14ac:dyDescent="0.35">
      <c r="A87" s="463" t="s">
        <v>329</v>
      </c>
      <c r="B87" s="464" t="s">
        <v>265</v>
      </c>
    </row>
    <row r="88" spans="1:2" x14ac:dyDescent="0.35">
      <c r="A88" s="463" t="s">
        <v>330</v>
      </c>
      <c r="B88" s="464" t="s">
        <v>265</v>
      </c>
    </row>
    <row r="89" spans="1:2" x14ac:dyDescent="0.35">
      <c r="A89" s="463" t="s">
        <v>331</v>
      </c>
      <c r="B89" s="464" t="s">
        <v>265</v>
      </c>
    </row>
    <row r="90" spans="1:2" x14ac:dyDescent="0.35">
      <c r="A90" s="463" t="s">
        <v>332</v>
      </c>
      <c r="B90" s="464" t="s">
        <v>265</v>
      </c>
    </row>
    <row r="91" spans="1:2" x14ac:dyDescent="0.35">
      <c r="A91" s="463" t="s">
        <v>333</v>
      </c>
      <c r="B91" s="464" t="s">
        <v>265</v>
      </c>
    </row>
    <row r="92" spans="1:2" x14ac:dyDescent="0.35">
      <c r="A92" s="463" t="s">
        <v>334</v>
      </c>
      <c r="B92" s="464" t="s">
        <v>265</v>
      </c>
    </row>
    <row r="93" spans="1:2" x14ac:dyDescent="0.35">
      <c r="A93" s="463" t="s">
        <v>335</v>
      </c>
      <c r="B93" s="464" t="s">
        <v>265</v>
      </c>
    </row>
    <row r="94" spans="1:2" x14ac:dyDescent="0.35">
      <c r="A94" s="463" t="s">
        <v>336</v>
      </c>
      <c r="B94" s="464" t="s">
        <v>265</v>
      </c>
    </row>
    <row r="95" spans="1:2" x14ac:dyDescent="0.35">
      <c r="A95" s="463" t="s">
        <v>337</v>
      </c>
      <c r="B95" s="464" t="s">
        <v>265</v>
      </c>
    </row>
    <row r="96" spans="1:2" x14ac:dyDescent="0.35">
      <c r="A96" s="463" t="s">
        <v>338</v>
      </c>
      <c r="B96" s="464" t="s">
        <v>265</v>
      </c>
    </row>
    <row r="97" spans="1:2" x14ac:dyDescent="0.35">
      <c r="A97" s="463" t="s">
        <v>339</v>
      </c>
      <c r="B97" s="464" t="s">
        <v>265</v>
      </c>
    </row>
    <row r="98" spans="1:2" x14ac:dyDescent="0.35">
      <c r="A98" s="463" t="s">
        <v>340</v>
      </c>
      <c r="B98" s="464" t="s">
        <v>265</v>
      </c>
    </row>
    <row r="99" spans="1:2" x14ac:dyDescent="0.35">
      <c r="A99" s="463" t="s">
        <v>341</v>
      </c>
      <c r="B99" s="464" t="s">
        <v>265</v>
      </c>
    </row>
    <row r="100" spans="1:2" x14ac:dyDescent="0.35">
      <c r="A100" s="463" t="s">
        <v>342</v>
      </c>
      <c r="B100" s="464" t="s">
        <v>265</v>
      </c>
    </row>
    <row r="101" spans="1:2" x14ac:dyDescent="0.35">
      <c r="A101" s="463" t="s">
        <v>343</v>
      </c>
      <c r="B101" s="464" t="s">
        <v>265</v>
      </c>
    </row>
    <row r="102" spans="1:2" x14ac:dyDescent="0.35">
      <c r="A102" s="463" t="s">
        <v>344</v>
      </c>
      <c r="B102" s="464" t="s">
        <v>265</v>
      </c>
    </row>
    <row r="103" spans="1:2" x14ac:dyDescent="0.35">
      <c r="A103" s="463" t="s">
        <v>345</v>
      </c>
      <c r="B103" s="464" t="s">
        <v>265</v>
      </c>
    </row>
    <row r="104" spans="1:2" x14ac:dyDescent="0.35">
      <c r="A104" s="463" t="s">
        <v>346</v>
      </c>
      <c r="B104" s="464" t="s">
        <v>265</v>
      </c>
    </row>
    <row r="105" spans="1:2" x14ac:dyDescent="0.35">
      <c r="A105" s="463" t="s">
        <v>347</v>
      </c>
      <c r="B105" s="464" t="s">
        <v>265</v>
      </c>
    </row>
    <row r="106" spans="1:2" x14ac:dyDescent="0.35">
      <c r="A106" s="463" t="s">
        <v>348</v>
      </c>
      <c r="B106" s="464" t="s">
        <v>265</v>
      </c>
    </row>
    <row r="107" spans="1:2" x14ac:dyDescent="0.35">
      <c r="A107" s="463" t="s">
        <v>349</v>
      </c>
      <c r="B107" s="464" t="s">
        <v>265</v>
      </c>
    </row>
    <row r="108" spans="1:2" x14ac:dyDescent="0.35">
      <c r="A108" s="463" t="s">
        <v>350</v>
      </c>
      <c r="B108" s="464" t="s">
        <v>265</v>
      </c>
    </row>
    <row r="109" spans="1:2" x14ac:dyDescent="0.35">
      <c r="A109" s="463" t="s">
        <v>351</v>
      </c>
      <c r="B109" s="464" t="s">
        <v>265</v>
      </c>
    </row>
    <row r="110" spans="1:2" x14ac:dyDescent="0.35">
      <c r="A110" s="463" t="s">
        <v>352</v>
      </c>
      <c r="B110" s="464" t="s">
        <v>265</v>
      </c>
    </row>
    <row r="111" spans="1:2" x14ac:dyDescent="0.35">
      <c r="A111" s="463" t="s">
        <v>353</v>
      </c>
      <c r="B111" s="464" t="s">
        <v>265</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92BAF-F1D4-4DBD-9FFA-63A42246F9BA}">
  <dimension ref="A1:A503"/>
  <sheetViews>
    <sheetView showGridLines="0" workbookViewId="0"/>
  </sheetViews>
  <sheetFormatPr defaultRowHeight="14.5" x14ac:dyDescent="0.35"/>
  <cols>
    <col min="1" max="1" width="58" style="184" bestFit="1" customWidth="1"/>
  </cols>
  <sheetData>
    <row r="1" spans="1:1" x14ac:dyDescent="0.35">
      <c r="A1" s="456" t="s">
        <v>354</v>
      </c>
    </row>
    <row r="2" spans="1:1" x14ac:dyDescent="0.35">
      <c r="A2" s="457" t="s">
        <v>355</v>
      </c>
    </row>
    <row r="3" spans="1:1" x14ac:dyDescent="0.35">
      <c r="A3" s="457" t="s">
        <v>356</v>
      </c>
    </row>
    <row r="4" spans="1:1" x14ac:dyDescent="0.35">
      <c r="A4" s="457" t="s">
        <v>357</v>
      </c>
    </row>
    <row r="5" spans="1:1" x14ac:dyDescent="0.35">
      <c r="A5" s="457" t="s">
        <v>358</v>
      </c>
    </row>
    <row r="6" spans="1:1" x14ac:dyDescent="0.35">
      <c r="A6" s="457" t="s">
        <v>359</v>
      </c>
    </row>
    <row r="7" spans="1:1" x14ac:dyDescent="0.35">
      <c r="A7" s="457" t="s">
        <v>360</v>
      </c>
    </row>
    <row r="8" spans="1:1" x14ac:dyDescent="0.35">
      <c r="A8" s="457" t="s">
        <v>361</v>
      </c>
    </row>
    <row r="9" spans="1:1" x14ac:dyDescent="0.35">
      <c r="A9" s="457" t="s">
        <v>362</v>
      </c>
    </row>
    <row r="10" spans="1:1" x14ac:dyDescent="0.35">
      <c r="A10" s="457" t="s">
        <v>363</v>
      </c>
    </row>
    <row r="11" spans="1:1" x14ac:dyDescent="0.35">
      <c r="A11" s="457" t="s">
        <v>364</v>
      </c>
    </row>
    <row r="12" spans="1:1" x14ac:dyDescent="0.35">
      <c r="A12" s="457" t="s">
        <v>365</v>
      </c>
    </row>
    <row r="13" spans="1:1" x14ac:dyDescent="0.35">
      <c r="A13" s="458" t="s">
        <v>366</v>
      </c>
    </row>
    <row r="14" spans="1:1" x14ac:dyDescent="0.35">
      <c r="A14" s="457" t="s">
        <v>367</v>
      </c>
    </row>
    <row r="15" spans="1:1" x14ac:dyDescent="0.35">
      <c r="A15" s="458" t="s">
        <v>368</v>
      </c>
    </row>
    <row r="16" spans="1:1" x14ac:dyDescent="0.35">
      <c r="A16" s="458" t="s">
        <v>369</v>
      </c>
    </row>
    <row r="17" spans="1:1" x14ac:dyDescent="0.35">
      <c r="A17" s="457" t="s">
        <v>370</v>
      </c>
    </row>
    <row r="18" spans="1:1" x14ac:dyDescent="0.35">
      <c r="A18" s="457" t="s">
        <v>371</v>
      </c>
    </row>
    <row r="19" spans="1:1" x14ac:dyDescent="0.35">
      <c r="A19" s="458" t="s">
        <v>372</v>
      </c>
    </row>
    <row r="20" spans="1:1" x14ac:dyDescent="0.35">
      <c r="A20" s="458" t="s">
        <v>373</v>
      </c>
    </row>
    <row r="21" spans="1:1" x14ac:dyDescent="0.35">
      <c r="A21" s="458" t="s">
        <v>374</v>
      </c>
    </row>
    <row r="22" spans="1:1" x14ac:dyDescent="0.35">
      <c r="A22" s="458" t="s">
        <v>375</v>
      </c>
    </row>
    <row r="23" spans="1:1" x14ac:dyDescent="0.35">
      <c r="A23" s="457" t="s">
        <v>376</v>
      </c>
    </row>
    <row r="24" spans="1:1" x14ac:dyDescent="0.35">
      <c r="A24" s="457" t="s">
        <v>377</v>
      </c>
    </row>
    <row r="25" spans="1:1" x14ac:dyDescent="0.35">
      <c r="A25" s="458" t="s">
        <v>378</v>
      </c>
    </row>
    <row r="26" spans="1:1" x14ac:dyDescent="0.35">
      <c r="A26" s="458" t="s">
        <v>379</v>
      </c>
    </row>
    <row r="27" spans="1:1" x14ac:dyDescent="0.35">
      <c r="A27" s="457" t="s">
        <v>380</v>
      </c>
    </row>
    <row r="28" spans="1:1" x14ac:dyDescent="0.35">
      <c r="A28" s="457" t="s">
        <v>381</v>
      </c>
    </row>
    <row r="29" spans="1:1" x14ac:dyDescent="0.35">
      <c r="A29" s="457" t="s">
        <v>382</v>
      </c>
    </row>
    <row r="30" spans="1:1" x14ac:dyDescent="0.35">
      <c r="A30" s="458" t="s">
        <v>383</v>
      </c>
    </row>
    <row r="31" spans="1:1" x14ac:dyDescent="0.35">
      <c r="A31" s="458" t="s">
        <v>384</v>
      </c>
    </row>
    <row r="32" spans="1:1" x14ac:dyDescent="0.35">
      <c r="A32" s="457" t="s">
        <v>385</v>
      </c>
    </row>
    <row r="33" spans="1:1" x14ac:dyDescent="0.35">
      <c r="A33" s="457" t="s">
        <v>386</v>
      </c>
    </row>
    <row r="34" spans="1:1" x14ac:dyDescent="0.35">
      <c r="A34" s="458" t="s">
        <v>387</v>
      </c>
    </row>
    <row r="35" spans="1:1" x14ac:dyDescent="0.35">
      <c r="A35" s="457" t="s">
        <v>388</v>
      </c>
    </row>
    <row r="36" spans="1:1" x14ac:dyDescent="0.35">
      <c r="A36" s="457" t="s">
        <v>389</v>
      </c>
    </row>
    <row r="37" spans="1:1" x14ac:dyDescent="0.35">
      <c r="A37" s="458" t="s">
        <v>390</v>
      </c>
    </row>
    <row r="38" spans="1:1" x14ac:dyDescent="0.35">
      <c r="A38" s="457" t="s">
        <v>391</v>
      </c>
    </row>
    <row r="39" spans="1:1" x14ac:dyDescent="0.35">
      <c r="A39" s="457" t="s">
        <v>392</v>
      </c>
    </row>
    <row r="40" spans="1:1" x14ac:dyDescent="0.35">
      <c r="A40" s="458" t="s">
        <v>393</v>
      </c>
    </row>
    <row r="41" spans="1:1" x14ac:dyDescent="0.35">
      <c r="A41" s="458" t="s">
        <v>394</v>
      </c>
    </row>
    <row r="42" spans="1:1" x14ac:dyDescent="0.35">
      <c r="A42" s="457" t="s">
        <v>395</v>
      </c>
    </row>
    <row r="43" spans="1:1" x14ac:dyDescent="0.35">
      <c r="A43" s="458" t="s">
        <v>396</v>
      </c>
    </row>
    <row r="44" spans="1:1" x14ac:dyDescent="0.35">
      <c r="A44" s="458" t="s">
        <v>397</v>
      </c>
    </row>
    <row r="45" spans="1:1" x14ac:dyDescent="0.35">
      <c r="A45" s="457" t="s">
        <v>398</v>
      </c>
    </row>
    <row r="46" spans="1:1" x14ac:dyDescent="0.35">
      <c r="A46" s="458" t="s">
        <v>399</v>
      </c>
    </row>
    <row r="47" spans="1:1" x14ac:dyDescent="0.35">
      <c r="A47" s="458" t="s">
        <v>400</v>
      </c>
    </row>
    <row r="48" spans="1:1" x14ac:dyDescent="0.35">
      <c r="A48" s="457" t="s">
        <v>401</v>
      </c>
    </row>
    <row r="49" spans="1:1" x14ac:dyDescent="0.35">
      <c r="A49" s="457" t="s">
        <v>402</v>
      </c>
    </row>
    <row r="50" spans="1:1" x14ac:dyDescent="0.35">
      <c r="A50" s="458" t="s">
        <v>403</v>
      </c>
    </row>
    <row r="51" spans="1:1" x14ac:dyDescent="0.35">
      <c r="A51" s="457" t="s">
        <v>404</v>
      </c>
    </row>
    <row r="52" spans="1:1" x14ac:dyDescent="0.35">
      <c r="A52" s="458" t="s">
        <v>405</v>
      </c>
    </row>
    <row r="53" spans="1:1" x14ac:dyDescent="0.35">
      <c r="A53" s="458" t="s">
        <v>406</v>
      </c>
    </row>
    <row r="54" spans="1:1" x14ac:dyDescent="0.35">
      <c r="A54" s="458" t="s">
        <v>407</v>
      </c>
    </row>
    <row r="55" spans="1:1" x14ac:dyDescent="0.35">
      <c r="A55" s="457" t="s">
        <v>408</v>
      </c>
    </row>
    <row r="56" spans="1:1" x14ac:dyDescent="0.35">
      <c r="A56" s="457" t="s">
        <v>409</v>
      </c>
    </row>
    <row r="57" spans="1:1" x14ac:dyDescent="0.35">
      <c r="A57" s="458" t="s">
        <v>410</v>
      </c>
    </row>
    <row r="58" spans="1:1" x14ac:dyDescent="0.35">
      <c r="A58" s="457" t="s">
        <v>411</v>
      </c>
    </row>
    <row r="59" spans="1:1" x14ac:dyDescent="0.35">
      <c r="A59" s="457" t="s">
        <v>412</v>
      </c>
    </row>
    <row r="60" spans="1:1" x14ac:dyDescent="0.35">
      <c r="A60" s="458" t="s">
        <v>413</v>
      </c>
    </row>
    <row r="61" spans="1:1" x14ac:dyDescent="0.35">
      <c r="A61" s="457" t="s">
        <v>414</v>
      </c>
    </row>
    <row r="62" spans="1:1" x14ac:dyDescent="0.35">
      <c r="A62" s="458" t="s">
        <v>415</v>
      </c>
    </row>
    <row r="63" spans="1:1" x14ac:dyDescent="0.35">
      <c r="A63" s="457" t="s">
        <v>416</v>
      </c>
    </row>
    <row r="64" spans="1:1" x14ac:dyDescent="0.35">
      <c r="A64" s="458" t="s">
        <v>417</v>
      </c>
    </row>
    <row r="65" spans="1:1" x14ac:dyDescent="0.35">
      <c r="A65" s="457" t="s">
        <v>418</v>
      </c>
    </row>
    <row r="66" spans="1:1" x14ac:dyDescent="0.35">
      <c r="A66" s="457" t="s">
        <v>419</v>
      </c>
    </row>
    <row r="67" spans="1:1" x14ac:dyDescent="0.35">
      <c r="A67" s="458" t="s">
        <v>420</v>
      </c>
    </row>
    <row r="68" spans="1:1" x14ac:dyDescent="0.35">
      <c r="A68" s="457" t="s">
        <v>421</v>
      </c>
    </row>
    <row r="69" spans="1:1" x14ac:dyDescent="0.35">
      <c r="A69" s="458" t="s">
        <v>422</v>
      </c>
    </row>
    <row r="70" spans="1:1" x14ac:dyDescent="0.35">
      <c r="A70" s="457" t="s">
        <v>423</v>
      </c>
    </row>
    <row r="71" spans="1:1" x14ac:dyDescent="0.35">
      <c r="A71" s="457" t="s">
        <v>424</v>
      </c>
    </row>
    <row r="72" spans="1:1" x14ac:dyDescent="0.35">
      <c r="A72" s="458" t="s">
        <v>425</v>
      </c>
    </row>
    <row r="73" spans="1:1" x14ac:dyDescent="0.35">
      <c r="A73" s="459" t="s">
        <v>426</v>
      </c>
    </row>
    <row r="74" spans="1:1" x14ac:dyDescent="0.35">
      <c r="A74" s="457" t="s">
        <v>427</v>
      </c>
    </row>
    <row r="75" spans="1:1" x14ac:dyDescent="0.35">
      <c r="A75" s="457" t="s">
        <v>428</v>
      </c>
    </row>
    <row r="76" spans="1:1" x14ac:dyDescent="0.35">
      <c r="A76" s="458" t="s">
        <v>429</v>
      </c>
    </row>
    <row r="77" spans="1:1" x14ac:dyDescent="0.35">
      <c r="A77" s="457" t="s">
        <v>430</v>
      </c>
    </row>
    <row r="78" spans="1:1" x14ac:dyDescent="0.35">
      <c r="A78" s="457" t="s">
        <v>431</v>
      </c>
    </row>
    <row r="79" spans="1:1" x14ac:dyDescent="0.35">
      <c r="A79" s="457" t="s">
        <v>432</v>
      </c>
    </row>
    <row r="80" spans="1:1" x14ac:dyDescent="0.35">
      <c r="A80" s="457" t="s">
        <v>433</v>
      </c>
    </row>
    <row r="81" spans="1:1" x14ac:dyDescent="0.35">
      <c r="A81" s="458" t="s">
        <v>434</v>
      </c>
    </row>
    <row r="82" spans="1:1" x14ac:dyDescent="0.35">
      <c r="A82" s="457" t="s">
        <v>435</v>
      </c>
    </row>
    <row r="83" spans="1:1" x14ac:dyDescent="0.35">
      <c r="A83" s="458" t="s">
        <v>436</v>
      </c>
    </row>
    <row r="84" spans="1:1" x14ac:dyDescent="0.35">
      <c r="A84" s="457" t="s">
        <v>437</v>
      </c>
    </row>
    <row r="85" spans="1:1" x14ac:dyDescent="0.35">
      <c r="A85" s="457" t="s">
        <v>438</v>
      </c>
    </row>
    <row r="86" spans="1:1" x14ac:dyDescent="0.35">
      <c r="A86" s="457" t="s">
        <v>439</v>
      </c>
    </row>
    <row r="87" spans="1:1" x14ac:dyDescent="0.35">
      <c r="A87" s="457" t="s">
        <v>440</v>
      </c>
    </row>
    <row r="88" spans="1:1" x14ac:dyDescent="0.35">
      <c r="A88" s="457" t="s">
        <v>441</v>
      </c>
    </row>
    <row r="89" spans="1:1" x14ac:dyDescent="0.35">
      <c r="A89" s="458" t="s">
        <v>442</v>
      </c>
    </row>
    <row r="90" spans="1:1" x14ac:dyDescent="0.35">
      <c r="A90" s="457" t="s">
        <v>443</v>
      </c>
    </row>
    <row r="91" spans="1:1" x14ac:dyDescent="0.35">
      <c r="A91" s="457" t="s">
        <v>444</v>
      </c>
    </row>
    <row r="92" spans="1:1" x14ac:dyDescent="0.35">
      <c r="A92" s="458" t="s">
        <v>445</v>
      </c>
    </row>
    <row r="93" spans="1:1" x14ac:dyDescent="0.35">
      <c r="A93" s="458" t="s">
        <v>446</v>
      </c>
    </row>
    <row r="94" spans="1:1" x14ac:dyDescent="0.35">
      <c r="A94" s="457" t="s">
        <v>447</v>
      </c>
    </row>
    <row r="95" spans="1:1" x14ac:dyDescent="0.35">
      <c r="A95" s="457" t="s">
        <v>448</v>
      </c>
    </row>
    <row r="96" spans="1:1" x14ac:dyDescent="0.35">
      <c r="A96" s="457" t="s">
        <v>449</v>
      </c>
    </row>
    <row r="97" spans="1:1" x14ac:dyDescent="0.35">
      <c r="A97" s="457" t="s">
        <v>450</v>
      </c>
    </row>
    <row r="98" spans="1:1" x14ac:dyDescent="0.35">
      <c r="A98" s="458" t="s">
        <v>451</v>
      </c>
    </row>
    <row r="99" spans="1:1" x14ac:dyDescent="0.35">
      <c r="A99" s="457" t="s">
        <v>452</v>
      </c>
    </row>
    <row r="100" spans="1:1" x14ac:dyDescent="0.35">
      <c r="A100" s="457" t="s">
        <v>453</v>
      </c>
    </row>
    <row r="101" spans="1:1" x14ac:dyDescent="0.35">
      <c r="A101" s="457" t="s">
        <v>454</v>
      </c>
    </row>
    <row r="102" spans="1:1" x14ac:dyDescent="0.35">
      <c r="A102" s="458" t="s">
        <v>455</v>
      </c>
    </row>
    <row r="103" spans="1:1" x14ac:dyDescent="0.35">
      <c r="A103" s="457" t="s">
        <v>456</v>
      </c>
    </row>
    <row r="104" spans="1:1" x14ac:dyDescent="0.35">
      <c r="A104" s="458" t="s">
        <v>457</v>
      </c>
    </row>
    <row r="105" spans="1:1" x14ac:dyDescent="0.35">
      <c r="A105" s="457" t="s">
        <v>458</v>
      </c>
    </row>
    <row r="106" spans="1:1" x14ac:dyDescent="0.35">
      <c r="A106" s="457" t="s">
        <v>459</v>
      </c>
    </row>
    <row r="107" spans="1:1" x14ac:dyDescent="0.35">
      <c r="A107" s="457" t="s">
        <v>460</v>
      </c>
    </row>
    <row r="108" spans="1:1" x14ac:dyDescent="0.35">
      <c r="A108" s="458" t="s">
        <v>461</v>
      </c>
    </row>
    <row r="109" spans="1:1" x14ac:dyDescent="0.35">
      <c r="A109" s="457" t="s">
        <v>462</v>
      </c>
    </row>
    <row r="110" spans="1:1" x14ac:dyDescent="0.35">
      <c r="A110" s="458" t="s">
        <v>463</v>
      </c>
    </row>
    <row r="111" spans="1:1" x14ac:dyDescent="0.35">
      <c r="A111" s="458" t="s">
        <v>464</v>
      </c>
    </row>
    <row r="112" spans="1:1" x14ac:dyDescent="0.35">
      <c r="A112" s="458" t="s">
        <v>465</v>
      </c>
    </row>
    <row r="113" spans="1:1" x14ac:dyDescent="0.35">
      <c r="A113" s="458" t="s">
        <v>466</v>
      </c>
    </row>
    <row r="114" spans="1:1" x14ac:dyDescent="0.35">
      <c r="A114" s="458" t="s">
        <v>467</v>
      </c>
    </row>
    <row r="115" spans="1:1" x14ac:dyDescent="0.35">
      <c r="A115" s="458" t="s">
        <v>468</v>
      </c>
    </row>
    <row r="116" spans="1:1" x14ac:dyDescent="0.35">
      <c r="A116" s="457" t="s">
        <v>469</v>
      </c>
    </row>
    <row r="117" spans="1:1" x14ac:dyDescent="0.35">
      <c r="A117" s="458" t="s">
        <v>470</v>
      </c>
    </row>
    <row r="118" spans="1:1" x14ac:dyDescent="0.35">
      <c r="A118" s="457" t="s">
        <v>471</v>
      </c>
    </row>
    <row r="119" spans="1:1" x14ac:dyDescent="0.35">
      <c r="A119" s="458" t="s">
        <v>472</v>
      </c>
    </row>
    <row r="120" spans="1:1" x14ac:dyDescent="0.35">
      <c r="A120" s="458" t="s">
        <v>473</v>
      </c>
    </row>
    <row r="121" spans="1:1" x14ac:dyDescent="0.35">
      <c r="A121" s="457" t="s">
        <v>474</v>
      </c>
    </row>
    <row r="122" spans="1:1" x14ac:dyDescent="0.35">
      <c r="A122" s="457" t="s">
        <v>475</v>
      </c>
    </row>
    <row r="123" spans="1:1" x14ac:dyDescent="0.35">
      <c r="A123" s="457" t="s">
        <v>476</v>
      </c>
    </row>
    <row r="124" spans="1:1" x14ac:dyDescent="0.35">
      <c r="A124" s="457" t="s">
        <v>477</v>
      </c>
    </row>
    <row r="125" spans="1:1" x14ac:dyDescent="0.35">
      <c r="A125" s="457" t="s">
        <v>478</v>
      </c>
    </row>
    <row r="126" spans="1:1" x14ac:dyDescent="0.35">
      <c r="A126" s="457" t="s">
        <v>479</v>
      </c>
    </row>
    <row r="127" spans="1:1" x14ac:dyDescent="0.35">
      <c r="A127" s="457" t="s">
        <v>480</v>
      </c>
    </row>
    <row r="128" spans="1:1" x14ac:dyDescent="0.35">
      <c r="A128" s="458" t="s">
        <v>481</v>
      </c>
    </row>
    <row r="129" spans="1:1" x14ac:dyDescent="0.35">
      <c r="A129" s="457" t="s">
        <v>482</v>
      </c>
    </row>
    <row r="130" spans="1:1" x14ac:dyDescent="0.35">
      <c r="A130" s="457" t="s">
        <v>483</v>
      </c>
    </row>
    <row r="131" spans="1:1" x14ac:dyDescent="0.35">
      <c r="A131" s="458" t="s">
        <v>484</v>
      </c>
    </row>
    <row r="132" spans="1:1" x14ac:dyDescent="0.35">
      <c r="A132" s="457" t="s">
        <v>485</v>
      </c>
    </row>
    <row r="133" spans="1:1" x14ac:dyDescent="0.35">
      <c r="A133" s="457" t="s">
        <v>486</v>
      </c>
    </row>
    <row r="134" spans="1:1" x14ac:dyDescent="0.35">
      <c r="A134" s="458" t="s">
        <v>487</v>
      </c>
    </row>
    <row r="135" spans="1:1" x14ac:dyDescent="0.35">
      <c r="A135" s="457" t="s">
        <v>488</v>
      </c>
    </row>
    <row r="136" spans="1:1" x14ac:dyDescent="0.35">
      <c r="A136" s="457" t="s">
        <v>489</v>
      </c>
    </row>
    <row r="137" spans="1:1" x14ac:dyDescent="0.35">
      <c r="A137" s="457" t="s">
        <v>490</v>
      </c>
    </row>
    <row r="138" spans="1:1" x14ac:dyDescent="0.35">
      <c r="A138" s="457" t="s">
        <v>491</v>
      </c>
    </row>
    <row r="139" spans="1:1" x14ac:dyDescent="0.35">
      <c r="A139" s="458" t="s">
        <v>492</v>
      </c>
    </row>
    <row r="140" spans="1:1" x14ac:dyDescent="0.35">
      <c r="A140" s="458" t="s">
        <v>493</v>
      </c>
    </row>
    <row r="141" spans="1:1" x14ac:dyDescent="0.35">
      <c r="A141" s="457" t="s">
        <v>494</v>
      </c>
    </row>
    <row r="142" spans="1:1" x14ac:dyDescent="0.35">
      <c r="A142" s="457" t="s">
        <v>495</v>
      </c>
    </row>
    <row r="143" spans="1:1" x14ac:dyDescent="0.35">
      <c r="A143" s="457" t="s">
        <v>496</v>
      </c>
    </row>
    <row r="144" spans="1:1" x14ac:dyDescent="0.35">
      <c r="A144" s="457" t="s">
        <v>497</v>
      </c>
    </row>
    <row r="145" spans="1:1" x14ac:dyDescent="0.35">
      <c r="A145" s="457" t="s">
        <v>498</v>
      </c>
    </row>
    <row r="146" spans="1:1" x14ac:dyDescent="0.35">
      <c r="A146" s="458" t="s">
        <v>499</v>
      </c>
    </row>
    <row r="147" spans="1:1" x14ac:dyDescent="0.35">
      <c r="A147" s="458" t="s">
        <v>500</v>
      </c>
    </row>
    <row r="148" spans="1:1" x14ac:dyDescent="0.35">
      <c r="A148" s="457" t="s">
        <v>501</v>
      </c>
    </row>
    <row r="149" spans="1:1" x14ac:dyDescent="0.35">
      <c r="A149" s="457" t="s">
        <v>502</v>
      </c>
    </row>
    <row r="150" spans="1:1" x14ac:dyDescent="0.35">
      <c r="A150" s="458" t="s">
        <v>503</v>
      </c>
    </row>
    <row r="151" spans="1:1" x14ac:dyDescent="0.35">
      <c r="A151" s="458" t="s">
        <v>504</v>
      </c>
    </row>
    <row r="152" spans="1:1" x14ac:dyDescent="0.35">
      <c r="A152" s="457" t="s">
        <v>505</v>
      </c>
    </row>
    <row r="153" spans="1:1" x14ac:dyDescent="0.35">
      <c r="A153" s="457" t="s">
        <v>506</v>
      </c>
    </row>
    <row r="154" spans="1:1" x14ac:dyDescent="0.35">
      <c r="A154" s="458" t="s">
        <v>507</v>
      </c>
    </row>
    <row r="155" spans="1:1" x14ac:dyDescent="0.35">
      <c r="A155" s="458" t="s">
        <v>508</v>
      </c>
    </row>
    <row r="156" spans="1:1" x14ac:dyDescent="0.35">
      <c r="A156" s="457" t="s">
        <v>509</v>
      </c>
    </row>
    <row r="157" spans="1:1" x14ac:dyDescent="0.35">
      <c r="A157" s="457" t="s">
        <v>510</v>
      </c>
    </row>
    <row r="158" spans="1:1" x14ac:dyDescent="0.35">
      <c r="A158" s="457" t="s">
        <v>511</v>
      </c>
    </row>
    <row r="159" spans="1:1" x14ac:dyDescent="0.35">
      <c r="A159" s="458" t="s">
        <v>512</v>
      </c>
    </row>
    <row r="160" spans="1:1" x14ac:dyDescent="0.35">
      <c r="A160" s="458" t="s">
        <v>513</v>
      </c>
    </row>
    <row r="161" spans="1:1" x14ac:dyDescent="0.35">
      <c r="A161" s="457" t="s">
        <v>514</v>
      </c>
    </row>
    <row r="162" spans="1:1" x14ac:dyDescent="0.35">
      <c r="A162" s="458" t="s">
        <v>515</v>
      </c>
    </row>
    <row r="163" spans="1:1" x14ac:dyDescent="0.35">
      <c r="A163" s="457" t="s">
        <v>516</v>
      </c>
    </row>
    <row r="164" spans="1:1" x14ac:dyDescent="0.35">
      <c r="A164" s="457" t="s">
        <v>517</v>
      </c>
    </row>
    <row r="165" spans="1:1" x14ac:dyDescent="0.35">
      <c r="A165" s="457" t="s">
        <v>518</v>
      </c>
    </row>
    <row r="166" spans="1:1" x14ac:dyDescent="0.35">
      <c r="A166" s="457" t="s">
        <v>519</v>
      </c>
    </row>
    <row r="167" spans="1:1" x14ac:dyDescent="0.35">
      <c r="A167" s="457" t="s">
        <v>520</v>
      </c>
    </row>
    <row r="168" spans="1:1" x14ac:dyDescent="0.35">
      <c r="A168" s="457" t="s">
        <v>521</v>
      </c>
    </row>
    <row r="169" spans="1:1" x14ac:dyDescent="0.35">
      <c r="A169" s="458" t="s">
        <v>522</v>
      </c>
    </row>
    <row r="170" spans="1:1" x14ac:dyDescent="0.35">
      <c r="A170" s="457" t="s">
        <v>523</v>
      </c>
    </row>
    <row r="171" spans="1:1" x14ac:dyDescent="0.35">
      <c r="A171" s="458" t="s">
        <v>524</v>
      </c>
    </row>
    <row r="172" spans="1:1" x14ac:dyDescent="0.35">
      <c r="A172" s="457" t="s">
        <v>525</v>
      </c>
    </row>
    <row r="173" spans="1:1" x14ac:dyDescent="0.35">
      <c r="A173" s="457" t="s">
        <v>526</v>
      </c>
    </row>
    <row r="174" spans="1:1" x14ac:dyDescent="0.35">
      <c r="A174" s="457" t="s">
        <v>527</v>
      </c>
    </row>
    <row r="175" spans="1:1" x14ac:dyDescent="0.35">
      <c r="A175" s="457" t="s">
        <v>528</v>
      </c>
    </row>
    <row r="176" spans="1:1" x14ac:dyDescent="0.35">
      <c r="A176" s="457" t="s">
        <v>529</v>
      </c>
    </row>
    <row r="177" spans="1:1" x14ac:dyDescent="0.35">
      <c r="A177" s="457" t="s">
        <v>530</v>
      </c>
    </row>
    <row r="178" spans="1:1" x14ac:dyDescent="0.35">
      <c r="A178" s="458" t="s">
        <v>531</v>
      </c>
    </row>
    <row r="179" spans="1:1" x14ac:dyDescent="0.35">
      <c r="A179" s="458" t="s">
        <v>532</v>
      </c>
    </row>
    <row r="180" spans="1:1" x14ac:dyDescent="0.35">
      <c r="A180" s="457" t="s">
        <v>533</v>
      </c>
    </row>
    <row r="181" spans="1:1" x14ac:dyDescent="0.35">
      <c r="A181" s="457" t="s">
        <v>534</v>
      </c>
    </row>
    <row r="182" spans="1:1" x14ac:dyDescent="0.35">
      <c r="A182" s="457" t="s">
        <v>535</v>
      </c>
    </row>
    <row r="183" spans="1:1" x14ac:dyDescent="0.35">
      <c r="A183" s="458" t="s">
        <v>536</v>
      </c>
    </row>
    <row r="184" spans="1:1" x14ac:dyDescent="0.35">
      <c r="A184" s="457" t="s">
        <v>537</v>
      </c>
    </row>
    <row r="185" spans="1:1" x14ac:dyDescent="0.35">
      <c r="A185" s="457" t="s">
        <v>538</v>
      </c>
    </row>
    <row r="186" spans="1:1" x14ac:dyDescent="0.35">
      <c r="A186" s="457" t="s">
        <v>539</v>
      </c>
    </row>
    <row r="187" spans="1:1" x14ac:dyDescent="0.35">
      <c r="A187" s="457" t="s">
        <v>540</v>
      </c>
    </row>
    <row r="188" spans="1:1" x14ac:dyDescent="0.35">
      <c r="A188" s="457" t="s">
        <v>541</v>
      </c>
    </row>
    <row r="189" spans="1:1" x14ac:dyDescent="0.35">
      <c r="A189" s="457" t="s">
        <v>542</v>
      </c>
    </row>
    <row r="190" spans="1:1" x14ac:dyDescent="0.35">
      <c r="A190" s="457" t="s">
        <v>543</v>
      </c>
    </row>
    <row r="191" spans="1:1" x14ac:dyDescent="0.35">
      <c r="A191" s="458" t="s">
        <v>544</v>
      </c>
    </row>
    <row r="192" spans="1:1" x14ac:dyDescent="0.35">
      <c r="A192" s="457" t="s">
        <v>545</v>
      </c>
    </row>
    <row r="193" spans="1:1" x14ac:dyDescent="0.35">
      <c r="A193" s="458" t="s">
        <v>546</v>
      </c>
    </row>
    <row r="194" spans="1:1" x14ac:dyDescent="0.35">
      <c r="A194" s="457" t="s">
        <v>547</v>
      </c>
    </row>
    <row r="195" spans="1:1" x14ac:dyDescent="0.35">
      <c r="A195" s="457" t="s">
        <v>548</v>
      </c>
    </row>
    <row r="196" spans="1:1" x14ac:dyDescent="0.35">
      <c r="A196" s="458" t="s">
        <v>549</v>
      </c>
    </row>
    <row r="197" spans="1:1" x14ac:dyDescent="0.35">
      <c r="A197" s="458" t="s">
        <v>550</v>
      </c>
    </row>
    <row r="198" spans="1:1" x14ac:dyDescent="0.35">
      <c r="A198" s="460" t="s">
        <v>551</v>
      </c>
    </row>
    <row r="199" spans="1:1" x14ac:dyDescent="0.35">
      <c r="A199" s="457" t="s">
        <v>552</v>
      </c>
    </row>
    <row r="200" spans="1:1" x14ac:dyDescent="0.35">
      <c r="A200" s="458" t="s">
        <v>553</v>
      </c>
    </row>
    <row r="201" spans="1:1" x14ac:dyDescent="0.35">
      <c r="A201" s="458" t="s">
        <v>554</v>
      </c>
    </row>
    <row r="202" spans="1:1" x14ac:dyDescent="0.35">
      <c r="A202" s="457" t="s">
        <v>555</v>
      </c>
    </row>
    <row r="203" spans="1:1" x14ac:dyDescent="0.35">
      <c r="A203" s="458" t="s">
        <v>556</v>
      </c>
    </row>
    <row r="204" spans="1:1" x14ac:dyDescent="0.35">
      <c r="A204" s="458" t="s">
        <v>557</v>
      </c>
    </row>
    <row r="205" spans="1:1" x14ac:dyDescent="0.35">
      <c r="A205" s="458" t="s">
        <v>558</v>
      </c>
    </row>
    <row r="206" spans="1:1" x14ac:dyDescent="0.35">
      <c r="A206" s="458" t="s">
        <v>559</v>
      </c>
    </row>
    <row r="207" spans="1:1" x14ac:dyDescent="0.35">
      <c r="A207" s="458" t="s">
        <v>560</v>
      </c>
    </row>
    <row r="208" spans="1:1" x14ac:dyDescent="0.35">
      <c r="A208" s="458" t="s">
        <v>561</v>
      </c>
    </row>
    <row r="209" spans="1:1" x14ac:dyDescent="0.35">
      <c r="A209" s="457" t="s">
        <v>562</v>
      </c>
    </row>
    <row r="210" spans="1:1" x14ac:dyDescent="0.35">
      <c r="A210" s="457" t="s">
        <v>563</v>
      </c>
    </row>
    <row r="211" spans="1:1" x14ac:dyDescent="0.35">
      <c r="A211" s="457" t="s">
        <v>564</v>
      </c>
    </row>
    <row r="212" spans="1:1" x14ac:dyDescent="0.35">
      <c r="A212" s="457" t="s">
        <v>565</v>
      </c>
    </row>
    <row r="213" spans="1:1" x14ac:dyDescent="0.35">
      <c r="A213" s="458" t="s">
        <v>566</v>
      </c>
    </row>
    <row r="214" spans="1:1" x14ac:dyDescent="0.35">
      <c r="A214" s="457" t="s">
        <v>567</v>
      </c>
    </row>
    <row r="215" spans="1:1" x14ac:dyDescent="0.35">
      <c r="A215" s="458" t="s">
        <v>568</v>
      </c>
    </row>
    <row r="216" spans="1:1" x14ac:dyDescent="0.35">
      <c r="A216" s="458" t="s">
        <v>569</v>
      </c>
    </row>
    <row r="217" spans="1:1" x14ac:dyDescent="0.35">
      <c r="A217" s="458" t="s">
        <v>570</v>
      </c>
    </row>
    <row r="218" spans="1:1" x14ac:dyDescent="0.35">
      <c r="A218" s="457" t="s">
        <v>571</v>
      </c>
    </row>
    <row r="219" spans="1:1" x14ac:dyDescent="0.35">
      <c r="A219" s="458" t="s">
        <v>572</v>
      </c>
    </row>
    <row r="220" spans="1:1" x14ac:dyDescent="0.35">
      <c r="A220" s="457" t="s">
        <v>573</v>
      </c>
    </row>
    <row r="221" spans="1:1" x14ac:dyDescent="0.35">
      <c r="A221" s="458" t="s">
        <v>574</v>
      </c>
    </row>
    <row r="222" spans="1:1" x14ac:dyDescent="0.35">
      <c r="A222" s="457" t="s">
        <v>575</v>
      </c>
    </row>
    <row r="223" spans="1:1" x14ac:dyDescent="0.35">
      <c r="A223" s="458" t="s">
        <v>576</v>
      </c>
    </row>
    <row r="224" spans="1:1" x14ac:dyDescent="0.35">
      <c r="A224" s="457" t="s">
        <v>577</v>
      </c>
    </row>
    <row r="225" spans="1:1" x14ac:dyDescent="0.35">
      <c r="A225" s="457" t="s">
        <v>578</v>
      </c>
    </row>
    <row r="226" spans="1:1" x14ac:dyDescent="0.35">
      <c r="A226" s="458" t="s">
        <v>579</v>
      </c>
    </row>
    <row r="227" spans="1:1" x14ac:dyDescent="0.35">
      <c r="A227" s="457" t="s">
        <v>580</v>
      </c>
    </row>
    <row r="228" spans="1:1" x14ac:dyDescent="0.35">
      <c r="A228" s="457" t="s">
        <v>581</v>
      </c>
    </row>
    <row r="229" spans="1:1" x14ac:dyDescent="0.35">
      <c r="A229" s="457" t="s">
        <v>582</v>
      </c>
    </row>
    <row r="230" spans="1:1" x14ac:dyDescent="0.35">
      <c r="A230" s="457" t="s">
        <v>583</v>
      </c>
    </row>
    <row r="231" spans="1:1" x14ac:dyDescent="0.35">
      <c r="A231" s="457" t="s">
        <v>584</v>
      </c>
    </row>
    <row r="232" spans="1:1" x14ac:dyDescent="0.35">
      <c r="A232" s="457" t="s">
        <v>585</v>
      </c>
    </row>
    <row r="233" spans="1:1" x14ac:dyDescent="0.35">
      <c r="A233" s="457" t="s">
        <v>586</v>
      </c>
    </row>
    <row r="234" spans="1:1" x14ac:dyDescent="0.35">
      <c r="A234" s="458" t="s">
        <v>587</v>
      </c>
    </row>
    <row r="235" spans="1:1" x14ac:dyDescent="0.35">
      <c r="A235" s="457" t="s">
        <v>588</v>
      </c>
    </row>
    <row r="236" spans="1:1" x14ac:dyDescent="0.35">
      <c r="A236" s="457" t="s">
        <v>589</v>
      </c>
    </row>
    <row r="237" spans="1:1" x14ac:dyDescent="0.35">
      <c r="A237" s="457" t="s">
        <v>590</v>
      </c>
    </row>
    <row r="238" spans="1:1" x14ac:dyDescent="0.35">
      <c r="A238" s="457" t="s">
        <v>591</v>
      </c>
    </row>
    <row r="239" spans="1:1" x14ac:dyDescent="0.35">
      <c r="A239" s="457" t="s">
        <v>592</v>
      </c>
    </row>
    <row r="240" spans="1:1" x14ac:dyDescent="0.35">
      <c r="A240" s="458" t="s">
        <v>593</v>
      </c>
    </row>
    <row r="241" spans="1:1" x14ac:dyDescent="0.35">
      <c r="A241" s="458" t="s">
        <v>594</v>
      </c>
    </row>
    <row r="242" spans="1:1" x14ac:dyDescent="0.35">
      <c r="A242" s="457" t="s">
        <v>595</v>
      </c>
    </row>
    <row r="243" spans="1:1" x14ac:dyDescent="0.35">
      <c r="A243" s="457" t="s">
        <v>596</v>
      </c>
    </row>
    <row r="244" spans="1:1" x14ac:dyDescent="0.35">
      <c r="A244" s="458" t="s">
        <v>597</v>
      </c>
    </row>
    <row r="245" spans="1:1" x14ac:dyDescent="0.35">
      <c r="A245" s="457" t="s">
        <v>598</v>
      </c>
    </row>
    <row r="246" spans="1:1" x14ac:dyDescent="0.35">
      <c r="A246" s="457" t="s">
        <v>599</v>
      </c>
    </row>
    <row r="247" spans="1:1" x14ac:dyDescent="0.35">
      <c r="A247" s="457" t="s">
        <v>600</v>
      </c>
    </row>
    <row r="248" spans="1:1" x14ac:dyDescent="0.35">
      <c r="A248" s="458" t="s">
        <v>601</v>
      </c>
    </row>
    <row r="249" spans="1:1" x14ac:dyDescent="0.35">
      <c r="A249" s="459" t="s">
        <v>602</v>
      </c>
    </row>
    <row r="250" spans="1:1" x14ac:dyDescent="0.35">
      <c r="A250" s="458" t="s">
        <v>603</v>
      </c>
    </row>
    <row r="251" spans="1:1" x14ac:dyDescent="0.35">
      <c r="A251" s="457" t="s">
        <v>604</v>
      </c>
    </row>
    <row r="252" spans="1:1" x14ac:dyDescent="0.35">
      <c r="A252" s="457" t="s">
        <v>605</v>
      </c>
    </row>
    <row r="253" spans="1:1" x14ac:dyDescent="0.35">
      <c r="A253" s="457" t="s">
        <v>606</v>
      </c>
    </row>
    <row r="254" spans="1:1" x14ac:dyDescent="0.35">
      <c r="A254" s="457" t="s">
        <v>607</v>
      </c>
    </row>
    <row r="255" spans="1:1" x14ac:dyDescent="0.35">
      <c r="A255" s="457" t="s">
        <v>608</v>
      </c>
    </row>
    <row r="256" spans="1:1" x14ac:dyDescent="0.35">
      <c r="A256" s="458" t="s">
        <v>609</v>
      </c>
    </row>
    <row r="257" spans="1:1" x14ac:dyDescent="0.35">
      <c r="A257" s="457" t="s">
        <v>610</v>
      </c>
    </row>
    <row r="258" spans="1:1" x14ac:dyDescent="0.35">
      <c r="A258" s="458" t="s">
        <v>611</v>
      </c>
    </row>
    <row r="259" spans="1:1" x14ac:dyDescent="0.35">
      <c r="A259" s="461" t="s">
        <v>612</v>
      </c>
    </row>
    <row r="260" spans="1:1" x14ac:dyDescent="0.35">
      <c r="A260" s="458" t="s">
        <v>613</v>
      </c>
    </row>
    <row r="261" spans="1:1" x14ac:dyDescent="0.35">
      <c r="A261" s="457" t="s">
        <v>614</v>
      </c>
    </row>
    <row r="262" spans="1:1" x14ac:dyDescent="0.35">
      <c r="A262" s="457" t="s">
        <v>615</v>
      </c>
    </row>
    <row r="263" spans="1:1" x14ac:dyDescent="0.35">
      <c r="A263" s="457" t="s">
        <v>616</v>
      </c>
    </row>
    <row r="264" spans="1:1" x14ac:dyDescent="0.35">
      <c r="A264" s="458" t="s">
        <v>617</v>
      </c>
    </row>
    <row r="265" spans="1:1" x14ac:dyDescent="0.35">
      <c r="A265" s="458" t="s">
        <v>618</v>
      </c>
    </row>
    <row r="266" spans="1:1" x14ac:dyDescent="0.35">
      <c r="A266" s="457" t="s">
        <v>619</v>
      </c>
    </row>
    <row r="267" spans="1:1" x14ac:dyDescent="0.35">
      <c r="A267" s="457" t="s">
        <v>620</v>
      </c>
    </row>
    <row r="268" spans="1:1" x14ac:dyDescent="0.35">
      <c r="A268" s="457" t="s">
        <v>621</v>
      </c>
    </row>
    <row r="269" spans="1:1" x14ac:dyDescent="0.35">
      <c r="A269" s="458" t="s">
        <v>622</v>
      </c>
    </row>
    <row r="270" spans="1:1" x14ac:dyDescent="0.35">
      <c r="A270" s="457" t="s">
        <v>623</v>
      </c>
    </row>
    <row r="271" spans="1:1" x14ac:dyDescent="0.35">
      <c r="A271" s="457" t="s">
        <v>624</v>
      </c>
    </row>
    <row r="272" spans="1:1" x14ac:dyDescent="0.35">
      <c r="A272" s="458" t="s">
        <v>625</v>
      </c>
    </row>
    <row r="273" spans="1:1" x14ac:dyDescent="0.35">
      <c r="A273" s="458" t="s">
        <v>626</v>
      </c>
    </row>
    <row r="274" spans="1:1" x14ac:dyDescent="0.35">
      <c r="A274" s="458" t="s">
        <v>627</v>
      </c>
    </row>
    <row r="275" spans="1:1" x14ac:dyDescent="0.35">
      <c r="A275" s="457" t="s">
        <v>628</v>
      </c>
    </row>
    <row r="276" spans="1:1" x14ac:dyDescent="0.35">
      <c r="A276" s="458" t="s">
        <v>629</v>
      </c>
    </row>
    <row r="277" spans="1:1" x14ac:dyDescent="0.35">
      <c r="A277" s="457" t="s">
        <v>630</v>
      </c>
    </row>
    <row r="278" spans="1:1" x14ac:dyDescent="0.35">
      <c r="A278" s="457" t="s">
        <v>631</v>
      </c>
    </row>
    <row r="279" spans="1:1" x14ac:dyDescent="0.35">
      <c r="A279" s="458" t="s">
        <v>632</v>
      </c>
    </row>
    <row r="280" spans="1:1" x14ac:dyDescent="0.35">
      <c r="A280" s="457" t="s">
        <v>633</v>
      </c>
    </row>
    <row r="281" spans="1:1" x14ac:dyDescent="0.35">
      <c r="A281" s="457" t="s">
        <v>634</v>
      </c>
    </row>
    <row r="282" spans="1:1" x14ac:dyDescent="0.35">
      <c r="A282" s="457" t="s">
        <v>635</v>
      </c>
    </row>
    <row r="283" spans="1:1" x14ac:dyDescent="0.35">
      <c r="A283"/>
    </row>
    <row r="284" spans="1:1" x14ac:dyDescent="0.35">
      <c r="A284"/>
    </row>
    <row r="285" spans="1:1" x14ac:dyDescent="0.35">
      <c r="A285"/>
    </row>
    <row r="286" spans="1:1" x14ac:dyDescent="0.35">
      <c r="A286"/>
    </row>
    <row r="287" spans="1:1" x14ac:dyDescent="0.35">
      <c r="A287"/>
    </row>
    <row r="288" spans="1:1" x14ac:dyDescent="0.35">
      <c r="A288"/>
    </row>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spans="1:1" x14ac:dyDescent="0.35">
      <c r="A497"/>
    </row>
    <row r="498" spans="1:1" x14ac:dyDescent="0.35">
      <c r="A498"/>
    </row>
    <row r="499" spans="1:1" x14ac:dyDescent="0.35">
      <c r="A499"/>
    </row>
    <row r="500" spans="1:1" x14ac:dyDescent="0.35">
      <c r="A500"/>
    </row>
    <row r="501" spans="1:1" x14ac:dyDescent="0.35">
      <c r="A501"/>
    </row>
    <row r="502" spans="1:1" x14ac:dyDescent="0.35">
      <c r="A502"/>
    </row>
    <row r="503" spans="1:1" x14ac:dyDescent="0.35">
      <c r="A503"/>
    </row>
  </sheetData>
  <sheetProtection sheet="1" objects="1" scenarios="1"/>
  <sortState xmlns:xlrd2="http://schemas.microsoft.com/office/spreadsheetml/2017/richdata2" ref="A2:A282">
    <sortCondition ref="A2:A282"/>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FA0FA-5A5C-4437-8EA4-13C794E89BCF}">
  <dimension ref="A1:X38"/>
  <sheetViews>
    <sheetView workbookViewId="0">
      <selection activeCell="G32" sqref="G32"/>
    </sheetView>
  </sheetViews>
  <sheetFormatPr defaultColWidth="9.1796875" defaultRowHeight="11.5" x14ac:dyDescent="0.3"/>
  <cols>
    <col min="1" max="1" width="10.1796875" style="2" customWidth="1"/>
    <col min="2" max="2" width="80.1796875" style="2" customWidth="1"/>
    <col min="3" max="3" width="9.1796875" style="2" customWidth="1"/>
    <col min="4" max="4" width="10.1796875" style="7" customWidth="1"/>
    <col min="5" max="5" width="9.1796875" style="7"/>
    <col min="6" max="6" width="9.1796875" style="7" customWidth="1"/>
    <col min="7" max="16384" width="9.1796875" style="2"/>
  </cols>
  <sheetData>
    <row r="1" spans="2:8" x14ac:dyDescent="0.3">
      <c r="B1" s="5"/>
      <c r="C1" s="5"/>
    </row>
    <row r="2" spans="2:8" ht="12" thickBot="1" x14ac:dyDescent="0.35">
      <c r="B2" s="110" t="s">
        <v>636</v>
      </c>
      <c r="C2" s="110">
        <v>2020</v>
      </c>
      <c r="D2" s="114">
        <v>2021</v>
      </c>
      <c r="E2" s="114">
        <v>2022</v>
      </c>
      <c r="F2" s="114">
        <v>2023</v>
      </c>
      <c r="G2" s="114">
        <v>2024</v>
      </c>
      <c r="H2" s="150">
        <v>2025</v>
      </c>
    </row>
    <row r="3" spans="2:8" s="63" customFormat="1" x14ac:dyDescent="0.3">
      <c r="B3" s="64" t="s">
        <v>637</v>
      </c>
      <c r="C3" s="64">
        <v>179</v>
      </c>
      <c r="D3" s="66">
        <v>232</v>
      </c>
      <c r="E3" s="66">
        <v>217</v>
      </c>
      <c r="F3" s="66">
        <v>205</v>
      </c>
      <c r="G3" s="63">
        <v>228</v>
      </c>
      <c r="H3" s="63">
        <v>226</v>
      </c>
    </row>
    <row r="4" spans="2:8" s="63" customFormat="1" x14ac:dyDescent="0.3">
      <c r="B4" s="64" t="s">
        <v>638</v>
      </c>
      <c r="C4" s="84">
        <v>0.67</v>
      </c>
      <c r="D4" s="68">
        <v>0.61</v>
      </c>
      <c r="E4" s="68">
        <v>0.67</v>
      </c>
      <c r="F4" s="68">
        <v>0.62</v>
      </c>
      <c r="G4" s="85">
        <v>0.71</v>
      </c>
      <c r="H4" s="85">
        <v>0.73</v>
      </c>
    </row>
    <row r="5" spans="2:8" s="63" customFormat="1" x14ac:dyDescent="0.3">
      <c r="B5" s="64" t="s">
        <v>639</v>
      </c>
      <c r="C5" s="64"/>
      <c r="D5" s="68">
        <v>1</v>
      </c>
      <c r="E5" s="68">
        <v>0.96</v>
      </c>
      <c r="F5" s="68">
        <v>0.94</v>
      </c>
      <c r="G5" s="85">
        <v>0.97</v>
      </c>
      <c r="H5" s="85">
        <v>0.97</v>
      </c>
    </row>
    <row r="6" spans="2:8" s="63" customFormat="1" x14ac:dyDescent="0.3">
      <c r="B6" s="64" t="s">
        <v>640</v>
      </c>
      <c r="C6" s="64"/>
      <c r="D6" s="68">
        <v>0.5</v>
      </c>
      <c r="E6" s="68">
        <v>0.53</v>
      </c>
      <c r="F6" s="68">
        <v>0.59</v>
      </c>
      <c r="G6" s="85">
        <v>0.57999999999999996</v>
      </c>
      <c r="H6" s="85">
        <v>0.93</v>
      </c>
    </row>
    <row r="7" spans="2:8" s="63" customFormat="1" x14ac:dyDescent="0.3">
      <c r="B7" s="64" t="s">
        <v>641</v>
      </c>
      <c r="C7" s="64"/>
      <c r="D7" s="66">
        <v>1</v>
      </c>
      <c r="E7" s="66">
        <v>0</v>
      </c>
      <c r="F7" s="66">
        <v>2</v>
      </c>
      <c r="G7" s="63">
        <v>3</v>
      </c>
      <c r="H7" s="63">
        <v>4</v>
      </c>
    </row>
    <row r="8" spans="2:8" s="63" customFormat="1" x14ac:dyDescent="0.3">
      <c r="B8" s="64" t="s">
        <v>642</v>
      </c>
      <c r="C8" s="64"/>
      <c r="D8" s="68">
        <v>0.7</v>
      </c>
      <c r="E8" s="82">
        <v>0.999</v>
      </c>
      <c r="F8" s="82">
        <v>0.99</v>
      </c>
      <c r="G8" s="85">
        <v>0.99</v>
      </c>
      <c r="H8" s="85">
        <v>0.99</v>
      </c>
    </row>
    <row r="9" spans="2:8" x14ac:dyDescent="0.3">
      <c r="B9" s="1"/>
      <c r="C9" s="1"/>
      <c r="D9" s="60"/>
      <c r="E9" s="60"/>
      <c r="F9" s="60"/>
    </row>
    <row r="10" spans="2:8" ht="12" thickBot="1" x14ac:dyDescent="0.35">
      <c r="B10" s="110" t="s">
        <v>643</v>
      </c>
      <c r="C10" s="110">
        <v>2020</v>
      </c>
      <c r="D10" s="114">
        <v>2021</v>
      </c>
      <c r="E10" s="114">
        <v>2022</v>
      </c>
      <c r="F10" s="114">
        <v>2023</v>
      </c>
      <c r="G10" s="114">
        <v>2024</v>
      </c>
      <c r="H10" s="150">
        <v>2025</v>
      </c>
    </row>
    <row r="11" spans="2:8" s="63" customFormat="1" x14ac:dyDescent="0.3">
      <c r="B11" s="64" t="s">
        <v>644</v>
      </c>
      <c r="C11" s="64">
        <v>1</v>
      </c>
      <c r="D11" s="66">
        <v>1</v>
      </c>
      <c r="E11" s="66">
        <v>4</v>
      </c>
      <c r="F11" s="66">
        <v>3</v>
      </c>
      <c r="G11" s="63">
        <v>1</v>
      </c>
      <c r="H11" s="63">
        <v>1</v>
      </c>
    </row>
    <row r="13" spans="2:8" ht="12" thickBot="1" x14ac:dyDescent="0.35">
      <c r="B13" s="110" t="s">
        <v>645</v>
      </c>
      <c r="C13" s="110">
        <v>2020</v>
      </c>
      <c r="D13" s="114">
        <v>2021</v>
      </c>
      <c r="E13" s="114">
        <v>2022</v>
      </c>
      <c r="F13" s="114">
        <v>2023</v>
      </c>
      <c r="G13" s="114">
        <v>2024</v>
      </c>
      <c r="H13" s="150">
        <v>2025</v>
      </c>
    </row>
    <row r="14" spans="2:8" s="63" customFormat="1" x14ac:dyDescent="0.3">
      <c r="B14" s="64" t="s">
        <v>646</v>
      </c>
      <c r="C14" s="64">
        <v>27.7</v>
      </c>
      <c r="D14" s="66">
        <v>27.6</v>
      </c>
      <c r="E14" s="66">
        <v>24.2</v>
      </c>
      <c r="F14" s="66">
        <v>30.9</v>
      </c>
      <c r="G14" s="63">
        <v>37.299999999999997</v>
      </c>
      <c r="H14" s="63">
        <v>56.7</v>
      </c>
    </row>
    <row r="16" spans="2:8" x14ac:dyDescent="0.3">
      <c r="B16" s="110" t="s">
        <v>647</v>
      </c>
      <c r="C16" s="110">
        <v>2020</v>
      </c>
      <c r="D16" s="114">
        <v>2021</v>
      </c>
      <c r="E16" s="114">
        <v>2022</v>
      </c>
      <c r="F16" s="114">
        <v>2023</v>
      </c>
      <c r="G16" s="114">
        <v>2024</v>
      </c>
      <c r="H16" s="114">
        <v>2025</v>
      </c>
    </row>
    <row r="17" spans="1:9" s="72" customFormat="1" ht="23" x14ac:dyDescent="0.3">
      <c r="A17" s="90" t="s">
        <v>1</v>
      </c>
      <c r="B17" s="90" t="s">
        <v>648</v>
      </c>
      <c r="C17" s="437"/>
      <c r="D17" s="402" t="s">
        <v>649</v>
      </c>
      <c r="E17" s="402" t="s">
        <v>650</v>
      </c>
      <c r="F17" s="402" t="s">
        <v>651</v>
      </c>
      <c r="G17" s="89" t="s">
        <v>652</v>
      </c>
      <c r="H17" s="89" t="s">
        <v>653</v>
      </c>
    </row>
    <row r="18" spans="1:9" s="20" customFormat="1" x14ac:dyDescent="0.3">
      <c r="A18" s="63"/>
      <c r="B18" s="2" t="s">
        <v>654</v>
      </c>
      <c r="C18" s="2">
        <v>457</v>
      </c>
      <c r="D18" s="7">
        <v>439</v>
      </c>
      <c r="E18" s="7">
        <v>584</v>
      </c>
      <c r="F18" s="7">
        <v>423</v>
      </c>
      <c r="G18" s="2">
        <v>424</v>
      </c>
      <c r="H18" s="2">
        <v>506</v>
      </c>
    </row>
    <row r="19" spans="1:9" s="72" customFormat="1" x14ac:dyDescent="0.3">
      <c r="A19" s="2"/>
      <c r="B19" s="2" t="s">
        <v>655</v>
      </c>
      <c r="C19" s="2">
        <v>53</v>
      </c>
      <c r="D19" s="7">
        <v>38</v>
      </c>
      <c r="E19" s="7">
        <v>32</v>
      </c>
      <c r="F19" s="7">
        <v>31</v>
      </c>
      <c r="G19" s="2">
        <v>34</v>
      </c>
      <c r="H19" s="2">
        <v>25</v>
      </c>
      <c r="I19" s="20"/>
    </row>
    <row r="20" spans="1:9" s="20" customFormat="1" x14ac:dyDescent="0.3">
      <c r="A20" s="2"/>
      <c r="B20" s="2" t="s">
        <v>656</v>
      </c>
      <c r="C20" s="2"/>
      <c r="D20" s="7">
        <v>91</v>
      </c>
      <c r="E20" s="7">
        <v>123</v>
      </c>
      <c r="F20" s="7">
        <v>154</v>
      </c>
      <c r="G20" s="2">
        <v>188</v>
      </c>
      <c r="H20" s="2">
        <v>213</v>
      </c>
    </row>
    <row r="21" spans="1:9" s="63" customFormat="1" x14ac:dyDescent="0.3">
      <c r="B21" s="2"/>
      <c r="C21" s="2"/>
      <c r="D21" s="7"/>
      <c r="E21" s="7"/>
      <c r="F21" s="7"/>
      <c r="G21" s="2"/>
      <c r="H21" s="2"/>
    </row>
    <row r="22" spans="1:9" s="63" customFormat="1" x14ac:dyDescent="0.3">
      <c r="B22" s="63" t="s">
        <v>657</v>
      </c>
      <c r="C22" s="73"/>
      <c r="D22" s="73"/>
      <c r="E22" s="73"/>
      <c r="F22" s="73"/>
      <c r="G22" s="73"/>
      <c r="H22" s="73"/>
    </row>
    <row r="23" spans="1:9" s="63" customFormat="1" x14ac:dyDescent="0.3">
      <c r="D23" s="66"/>
      <c r="E23" s="66"/>
      <c r="F23" s="66"/>
    </row>
    <row r="38" spans="12:24" x14ac:dyDescent="0.3">
      <c r="L38" s="438"/>
      <c r="M38" s="438"/>
      <c r="N38" s="438"/>
      <c r="O38" s="438"/>
      <c r="P38" s="438"/>
      <c r="Q38" s="438"/>
      <c r="R38" s="438"/>
      <c r="S38" s="438"/>
      <c r="T38" s="438"/>
      <c r="U38" s="438"/>
      <c r="V38" s="438"/>
      <c r="W38" s="438"/>
      <c r="X38" s="438"/>
    </row>
  </sheetData>
  <sheetProtection sheet="1" objects="1" scenarios="1"/>
  <pageMargins left="0.7" right="0.7" top="0.75" bottom="0.75" header="0.3" footer="0.3"/>
  <pageSetup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2A59-0785-45C9-86EB-73E57EE3D8FB}">
  <dimension ref="A2:X72"/>
  <sheetViews>
    <sheetView zoomScale="130" zoomScaleNormal="130" workbookViewId="0">
      <selection activeCell="K31" sqref="K31"/>
    </sheetView>
  </sheetViews>
  <sheetFormatPr defaultColWidth="9.1796875" defaultRowHeight="11.25" customHeight="1" x14ac:dyDescent="0.3"/>
  <cols>
    <col min="1" max="1" width="9.54296875" style="2" customWidth="1"/>
    <col min="2" max="2" width="67.81640625" style="2" customWidth="1"/>
    <col min="3" max="4" width="8.81640625" style="2" customWidth="1"/>
    <col min="5" max="5" width="11.54296875" style="2" customWidth="1"/>
    <col min="6" max="6" width="12" style="2" customWidth="1"/>
    <col min="7" max="7" width="12.54296875" style="2" customWidth="1"/>
    <col min="8" max="9" width="8.81640625" style="2" customWidth="1"/>
    <col min="10" max="10" width="11.453125" style="2" customWidth="1"/>
    <col min="11" max="11" width="8.81640625" style="2" customWidth="1"/>
    <col min="12" max="12" width="3.54296875" style="2" customWidth="1"/>
    <col min="13" max="15" width="8.1796875" style="2" customWidth="1"/>
    <col min="16" max="16" width="3.54296875" style="2" customWidth="1"/>
    <col min="17" max="20" width="8.1796875" style="2" customWidth="1"/>
    <col min="21" max="21" width="3.1796875" style="2" customWidth="1"/>
    <col min="22" max="22" width="10" style="2" customWidth="1"/>
    <col min="23" max="23" width="10.54296875" style="2" customWidth="1"/>
    <col min="24" max="24" width="9.54296875" style="2" customWidth="1"/>
    <col min="25" max="16384" width="9.1796875" style="2"/>
  </cols>
  <sheetData>
    <row r="2" spans="2:24" ht="14" x14ac:dyDescent="0.35">
      <c r="B2" s="15" t="s">
        <v>658</v>
      </c>
    </row>
    <row r="3" spans="2:24" ht="11.5" x14ac:dyDescent="0.3">
      <c r="B3" s="2" t="s">
        <v>659</v>
      </c>
    </row>
    <row r="4" spans="2:24" s="74" customFormat="1" ht="18.75" customHeight="1" x14ac:dyDescent="0.25">
      <c r="B4" s="106"/>
      <c r="C4" s="480" t="s">
        <v>660</v>
      </c>
      <c r="D4" s="480"/>
      <c r="E4" s="480"/>
      <c r="F4" s="480"/>
      <c r="G4" s="480"/>
      <c r="H4" s="480"/>
      <c r="I4" s="480"/>
      <c r="J4" s="480"/>
      <c r="K4" s="480"/>
      <c r="M4" s="480" t="s">
        <v>661</v>
      </c>
      <c r="N4" s="480"/>
      <c r="O4" s="480"/>
      <c r="P4" s="75"/>
      <c r="Q4" s="479" t="s">
        <v>662</v>
      </c>
      <c r="R4" s="480"/>
      <c r="S4" s="480"/>
      <c r="T4" s="480"/>
      <c r="V4" s="479" t="s">
        <v>663</v>
      </c>
      <c r="W4" s="480"/>
      <c r="X4" s="480"/>
    </row>
    <row r="5" spans="2:24" ht="32.25" customHeight="1" x14ac:dyDescent="0.3">
      <c r="B5" s="115" t="s">
        <v>664</v>
      </c>
      <c r="C5" s="432" t="s">
        <v>665</v>
      </c>
      <c r="D5" s="432" t="s">
        <v>666</v>
      </c>
      <c r="E5" s="432" t="s">
        <v>667</v>
      </c>
      <c r="F5" s="432" t="s">
        <v>668</v>
      </c>
      <c r="G5" s="432" t="s">
        <v>669</v>
      </c>
      <c r="H5" s="432" t="s">
        <v>670</v>
      </c>
      <c r="I5" s="432" t="s">
        <v>671</v>
      </c>
      <c r="J5" s="432" t="s">
        <v>672</v>
      </c>
      <c r="K5" s="432" t="s">
        <v>673</v>
      </c>
      <c r="M5" s="432" t="s">
        <v>674</v>
      </c>
      <c r="N5" s="432" t="s">
        <v>675</v>
      </c>
      <c r="O5" s="432" t="s">
        <v>676</v>
      </c>
      <c r="P5" s="113"/>
      <c r="Q5" s="432" t="s">
        <v>677</v>
      </c>
      <c r="R5" s="432" t="s">
        <v>678</v>
      </c>
      <c r="S5" s="432" t="s">
        <v>679</v>
      </c>
      <c r="T5" s="432" t="s">
        <v>680</v>
      </c>
      <c r="U5" s="113"/>
      <c r="V5" s="432" t="s">
        <v>681</v>
      </c>
      <c r="W5" s="432" t="s">
        <v>682</v>
      </c>
      <c r="X5" s="432" t="s">
        <v>683</v>
      </c>
    </row>
    <row r="6" spans="2:24" ht="11.25" customHeight="1" x14ac:dyDescent="0.3">
      <c r="B6" s="1" t="s">
        <v>684</v>
      </c>
      <c r="C6" s="101">
        <v>34849</v>
      </c>
      <c r="D6" s="101">
        <v>26605</v>
      </c>
      <c r="E6" s="101">
        <v>5343</v>
      </c>
      <c r="F6" s="101">
        <v>2901</v>
      </c>
      <c r="G6" s="101">
        <v>0</v>
      </c>
      <c r="H6" s="101">
        <v>0</v>
      </c>
      <c r="I6" s="101">
        <v>0</v>
      </c>
      <c r="J6" s="101">
        <v>0</v>
      </c>
      <c r="K6" s="101">
        <v>0</v>
      </c>
      <c r="M6" s="101">
        <v>16005</v>
      </c>
      <c r="N6" s="101">
        <v>18830</v>
      </c>
      <c r="O6" s="103">
        <v>14</v>
      </c>
      <c r="P6" s="87"/>
      <c r="Q6" s="102">
        <v>5169</v>
      </c>
      <c r="R6" s="102">
        <v>22869</v>
      </c>
      <c r="S6" s="102">
        <v>6811</v>
      </c>
      <c r="T6" s="103">
        <v>0</v>
      </c>
      <c r="U6" s="87"/>
      <c r="V6" s="104">
        <v>33620</v>
      </c>
      <c r="W6" s="102">
        <v>1229</v>
      </c>
      <c r="X6" s="102">
        <v>7932</v>
      </c>
    </row>
    <row r="7" spans="2:24" ht="11.5" x14ac:dyDescent="0.3">
      <c r="B7" s="1" t="s">
        <v>685</v>
      </c>
      <c r="C7" s="102">
        <v>6450</v>
      </c>
      <c r="D7" s="102">
        <v>4915</v>
      </c>
      <c r="E7" s="102">
        <v>867</v>
      </c>
      <c r="F7" s="102">
        <v>668</v>
      </c>
      <c r="G7" s="102">
        <v>0</v>
      </c>
      <c r="H7" s="102">
        <v>0</v>
      </c>
      <c r="I7" s="102">
        <v>0</v>
      </c>
      <c r="J7" s="102">
        <v>0</v>
      </c>
      <c r="K7" s="102">
        <v>0</v>
      </c>
      <c r="M7" s="102">
        <v>3117</v>
      </c>
      <c r="N7" s="102">
        <v>3328</v>
      </c>
      <c r="O7" s="103">
        <v>6</v>
      </c>
      <c r="Q7" s="102">
        <v>2559</v>
      </c>
      <c r="R7" s="102">
        <v>3370</v>
      </c>
      <c r="S7" s="102">
        <v>522</v>
      </c>
      <c r="T7" s="103">
        <v>0</v>
      </c>
      <c r="V7" s="104">
        <v>5137</v>
      </c>
      <c r="W7" s="102">
        <v>1314</v>
      </c>
      <c r="X7" s="102">
        <v>5124</v>
      </c>
    </row>
    <row r="8" spans="2:24" ht="11.5" x14ac:dyDescent="0.3">
      <c r="B8" s="1" t="s">
        <v>686</v>
      </c>
      <c r="C8" s="91">
        <v>0.18508422049413181</v>
      </c>
      <c r="D8" s="91">
        <v>0.18473971058071792</v>
      </c>
      <c r="E8" s="91">
        <v>0.16226838854576081</v>
      </c>
      <c r="F8" s="91">
        <v>0.23026542571527059</v>
      </c>
      <c r="G8" s="91">
        <v>0</v>
      </c>
      <c r="H8" s="91">
        <v>0</v>
      </c>
      <c r="I8" s="91">
        <v>0</v>
      </c>
      <c r="J8" s="91">
        <v>0</v>
      </c>
      <c r="K8" s="91">
        <v>0</v>
      </c>
      <c r="M8" s="91">
        <v>0.19475164011246485</v>
      </c>
      <c r="N8" s="91">
        <v>0.17673924588422729</v>
      </c>
      <c r="O8" s="91">
        <v>0.42857142857142855</v>
      </c>
      <c r="Q8" s="91">
        <v>0.4950667440510737</v>
      </c>
      <c r="R8" s="91">
        <v>0.14736105645196554</v>
      </c>
      <c r="S8" s="91">
        <v>7.6640728233739533E-2</v>
      </c>
      <c r="T8" s="91">
        <v>0</v>
      </c>
      <c r="V8" s="91">
        <v>0.15279595478881619</v>
      </c>
      <c r="W8" s="91">
        <v>1.0691619202603744</v>
      </c>
      <c r="X8" s="91">
        <v>0.64599092284417547</v>
      </c>
    </row>
    <row r="9" spans="2:24" ht="11.5" x14ac:dyDescent="0.3">
      <c r="B9" s="1" t="s">
        <v>687</v>
      </c>
      <c r="C9" s="102">
        <v>6296</v>
      </c>
      <c r="D9" s="102">
        <v>5030</v>
      </c>
      <c r="E9" s="102">
        <v>849</v>
      </c>
      <c r="F9" s="102">
        <v>392</v>
      </c>
      <c r="G9" s="102">
        <v>0</v>
      </c>
      <c r="H9" s="102">
        <v>3</v>
      </c>
      <c r="I9" s="102">
        <v>10</v>
      </c>
      <c r="J9" s="102">
        <v>12</v>
      </c>
      <c r="K9" s="102">
        <v>0</v>
      </c>
      <c r="M9" s="102">
        <v>2957</v>
      </c>
      <c r="N9" s="102">
        <v>3338</v>
      </c>
      <c r="O9" s="103">
        <v>6</v>
      </c>
      <c r="Q9" s="102">
        <v>1460</v>
      </c>
      <c r="R9" s="102">
        <v>3829</v>
      </c>
      <c r="S9" s="102">
        <v>1012</v>
      </c>
      <c r="T9" s="103">
        <v>0</v>
      </c>
      <c r="V9" s="104">
        <v>5491</v>
      </c>
      <c r="W9" s="102">
        <v>810</v>
      </c>
      <c r="X9" s="102">
        <v>4392</v>
      </c>
    </row>
    <row r="10" spans="2:24" ht="11.5" x14ac:dyDescent="0.3">
      <c r="B10" s="1" t="s">
        <v>688</v>
      </c>
      <c r="C10" s="91">
        <v>0.18066515538465952</v>
      </c>
      <c r="D10" s="91">
        <v>0.18906220635218943</v>
      </c>
      <c r="E10" s="91">
        <v>0.15889949466591802</v>
      </c>
      <c r="F10" s="91">
        <v>0.13512581868321269</v>
      </c>
      <c r="G10" s="91">
        <v>0</v>
      </c>
      <c r="H10" s="91">
        <v>0</v>
      </c>
      <c r="I10" s="91">
        <v>0</v>
      </c>
      <c r="J10" s="91">
        <v>0</v>
      </c>
      <c r="K10" s="91">
        <v>0</v>
      </c>
      <c r="M10" s="91">
        <v>0.18475476413620742</v>
      </c>
      <c r="N10" s="91">
        <v>0.17727031332979287</v>
      </c>
      <c r="O10" s="91">
        <v>0.42857142857142855</v>
      </c>
      <c r="Q10" s="91">
        <v>0.2824530857032308</v>
      </c>
      <c r="R10" s="91">
        <v>0.16743189470462197</v>
      </c>
      <c r="S10" s="91">
        <v>0.14858317427690501</v>
      </c>
      <c r="T10" s="92">
        <v>0</v>
      </c>
      <c r="V10" s="91">
        <v>0.16332540154669839</v>
      </c>
      <c r="W10" s="91">
        <v>0.65907241659886084</v>
      </c>
      <c r="X10" s="91">
        <v>0.55370650529500753</v>
      </c>
    </row>
    <row r="11" spans="2:24" ht="11.5" x14ac:dyDescent="0.3">
      <c r="B11" s="1" t="s">
        <v>689</v>
      </c>
      <c r="C11" s="102">
        <v>3145</v>
      </c>
      <c r="D11" s="102">
        <v>2526</v>
      </c>
      <c r="E11" s="102">
        <v>449</v>
      </c>
      <c r="F11" s="102">
        <v>165</v>
      </c>
      <c r="G11" s="102">
        <v>0</v>
      </c>
      <c r="H11" s="102">
        <v>0</v>
      </c>
      <c r="I11" s="102">
        <v>2</v>
      </c>
      <c r="J11" s="102">
        <v>3</v>
      </c>
      <c r="K11" s="102">
        <v>0</v>
      </c>
      <c r="M11" s="102">
        <v>1491</v>
      </c>
      <c r="N11" s="102">
        <v>1653</v>
      </c>
      <c r="O11" s="103">
        <v>1</v>
      </c>
      <c r="Q11" s="102">
        <v>721</v>
      </c>
      <c r="R11" s="102">
        <v>2081</v>
      </c>
      <c r="S11" s="102">
        <v>343</v>
      </c>
      <c r="T11" s="103">
        <v>0</v>
      </c>
      <c r="V11" s="104">
        <v>2960</v>
      </c>
      <c r="W11" s="102">
        <v>185</v>
      </c>
      <c r="X11" s="102">
        <v>14</v>
      </c>
    </row>
    <row r="12" spans="2:24" ht="11.5" x14ac:dyDescent="0.3">
      <c r="B12" s="1" t="s">
        <v>690</v>
      </c>
      <c r="C12" s="91">
        <v>9.0246492008379003E-2</v>
      </c>
      <c r="D12" s="91">
        <v>9.4944559293365913E-2</v>
      </c>
      <c r="E12" s="91">
        <v>8.4035186224967251E-2</v>
      </c>
      <c r="F12" s="91">
        <v>5.6876938986556359E-2</v>
      </c>
      <c r="G12" s="91">
        <v>0</v>
      </c>
      <c r="H12" s="91">
        <v>0</v>
      </c>
      <c r="I12" s="91">
        <v>0</v>
      </c>
      <c r="J12" s="91">
        <v>0</v>
      </c>
      <c r="K12" s="91">
        <v>0</v>
      </c>
      <c r="M12" s="91">
        <v>9.3158388003748829E-2</v>
      </c>
      <c r="N12" s="91">
        <v>8.7785448751991499E-2</v>
      </c>
      <c r="O12" s="91">
        <v>7.1428571428571425E-2</v>
      </c>
      <c r="Q12" s="91">
        <v>0.13948539369317084</v>
      </c>
      <c r="R12" s="91">
        <v>9.0996545542000082E-2</v>
      </c>
      <c r="S12" s="91">
        <v>5.0359712230215826E-2</v>
      </c>
      <c r="T12" s="92">
        <v>0</v>
      </c>
      <c r="V12" s="91">
        <v>8.8042831647828668E-2</v>
      </c>
      <c r="W12" s="91">
        <v>0.15052888527257932</v>
      </c>
      <c r="X12" s="105" t="s">
        <v>691</v>
      </c>
    </row>
    <row r="13" spans="2:24" ht="11.5" x14ac:dyDescent="0.3">
      <c r="B13" s="1" t="s">
        <v>692</v>
      </c>
      <c r="C13" s="102">
        <v>2528</v>
      </c>
      <c r="D13" s="102">
        <v>2033</v>
      </c>
      <c r="E13" s="102">
        <v>298</v>
      </c>
      <c r="F13" s="102">
        <v>180</v>
      </c>
      <c r="G13" s="102">
        <v>0</v>
      </c>
      <c r="H13" s="102">
        <v>2</v>
      </c>
      <c r="I13" s="102">
        <v>6</v>
      </c>
      <c r="J13" s="102">
        <v>9</v>
      </c>
      <c r="K13" s="102">
        <v>0</v>
      </c>
      <c r="M13" s="102">
        <v>1200</v>
      </c>
      <c r="N13" s="102">
        <v>1326</v>
      </c>
      <c r="O13" s="103">
        <v>4</v>
      </c>
      <c r="Q13" s="102">
        <v>612</v>
      </c>
      <c r="R13" s="102">
        <v>1419</v>
      </c>
      <c r="S13" s="102">
        <v>499</v>
      </c>
      <c r="T13" s="103">
        <v>0</v>
      </c>
      <c r="V13" s="104">
        <v>1993</v>
      </c>
      <c r="W13" s="102">
        <v>537</v>
      </c>
      <c r="X13" s="102">
        <v>9</v>
      </c>
    </row>
    <row r="14" spans="2:24" ht="12" customHeight="1" x14ac:dyDescent="0.3">
      <c r="B14" s="1" t="s">
        <v>693</v>
      </c>
      <c r="C14" s="6">
        <v>7.2541536342506235E-2</v>
      </c>
      <c r="D14" s="6">
        <v>7.641420785566623E-2</v>
      </c>
      <c r="E14" s="6">
        <v>5.5773909788508332E-2</v>
      </c>
      <c r="F14" s="6">
        <v>6.2047569803516028E-2</v>
      </c>
      <c r="G14" s="6">
        <v>0</v>
      </c>
      <c r="H14" s="91">
        <v>0</v>
      </c>
      <c r="I14" s="91">
        <v>0</v>
      </c>
      <c r="J14" s="91">
        <v>0</v>
      </c>
      <c r="K14" s="91">
        <v>0</v>
      </c>
      <c r="M14" s="6">
        <v>7.4976569821930641E-2</v>
      </c>
      <c r="N14" s="6">
        <v>7.0419543281996816E-2</v>
      </c>
      <c r="O14" s="6">
        <v>0.2857142857142857</v>
      </c>
      <c r="P14" s="6"/>
      <c r="Q14" s="180">
        <v>0.118398142774231</v>
      </c>
      <c r="R14" s="180">
        <v>6.2049062049062048E-2</v>
      </c>
      <c r="S14" s="180">
        <v>7.3263837909264426E-2</v>
      </c>
      <c r="T14" s="180">
        <v>0</v>
      </c>
      <c r="U14" s="180"/>
      <c r="V14" s="180">
        <v>5.9280190362879237E-2</v>
      </c>
      <c r="W14" s="180">
        <v>0.43694060211554109</v>
      </c>
      <c r="X14" s="181" t="s">
        <v>691</v>
      </c>
    </row>
    <row r="15" spans="2:24" ht="12.5" x14ac:dyDescent="0.3">
      <c r="B15" s="3" t="s">
        <v>694</v>
      </c>
      <c r="C15" s="3"/>
      <c r="D15" s="3"/>
      <c r="E15" s="3"/>
      <c r="F15" s="3"/>
      <c r="G15" s="3"/>
      <c r="H15" s="3"/>
      <c r="I15" s="3"/>
      <c r="J15" s="3"/>
      <c r="K15" s="3"/>
      <c r="L15" s="77"/>
      <c r="M15" s="77"/>
      <c r="N15" s="77"/>
      <c r="O15" s="77"/>
      <c r="P15" s="77"/>
    </row>
    <row r="16" spans="2:24" ht="11.25" customHeight="1" x14ac:dyDescent="0.3">
      <c r="B16" s="9" t="s">
        <v>695</v>
      </c>
      <c r="C16" s="98"/>
      <c r="D16" s="6">
        <v>1</v>
      </c>
      <c r="E16" s="98"/>
      <c r="F16" s="98"/>
      <c r="G16" s="98"/>
      <c r="H16" s="98"/>
      <c r="I16" s="98"/>
      <c r="J16" s="98"/>
      <c r="K16" s="98"/>
    </row>
    <row r="17" spans="2:22" ht="11.25" customHeight="1" x14ac:dyDescent="0.3">
      <c r="B17" s="9" t="s">
        <v>696</v>
      </c>
      <c r="C17" s="98"/>
      <c r="D17" s="6">
        <v>0.91666666666666663</v>
      </c>
      <c r="E17" s="99">
        <v>8.3333333333333329E-2</v>
      </c>
      <c r="F17" s="99">
        <v>0</v>
      </c>
      <c r="G17" s="99">
        <v>0</v>
      </c>
      <c r="H17" s="99">
        <v>0</v>
      </c>
      <c r="I17" s="99">
        <v>0</v>
      </c>
      <c r="J17" s="99">
        <v>0</v>
      </c>
      <c r="K17" s="99">
        <v>0</v>
      </c>
      <c r="R17" s="97"/>
    </row>
    <row r="18" spans="2:22" ht="11.25" customHeight="1" x14ac:dyDescent="0.3">
      <c r="B18" s="9" t="s">
        <v>697</v>
      </c>
      <c r="C18" s="98"/>
      <c r="D18" s="99">
        <v>0.76119402985074625</v>
      </c>
      <c r="E18" s="99">
        <v>0.13432835820895522</v>
      </c>
      <c r="F18" s="99">
        <v>0.1044776119402985</v>
      </c>
      <c r="G18" s="99">
        <v>0</v>
      </c>
      <c r="H18" s="99">
        <v>0</v>
      </c>
      <c r="I18" s="99">
        <v>0</v>
      </c>
      <c r="J18" s="99">
        <v>0</v>
      </c>
      <c r="K18" s="99">
        <v>0</v>
      </c>
    </row>
    <row r="19" spans="2:22" ht="11.25" customHeight="1" x14ac:dyDescent="0.3">
      <c r="B19" s="9" t="s">
        <v>698</v>
      </c>
      <c r="C19" s="98"/>
      <c r="D19" s="99">
        <v>0.74545454545454548</v>
      </c>
      <c r="E19" s="99">
        <v>0.13636363636363635</v>
      </c>
      <c r="F19" s="99">
        <v>0.11818181818181818</v>
      </c>
      <c r="G19" s="99">
        <v>0</v>
      </c>
      <c r="H19" s="99">
        <v>0</v>
      </c>
      <c r="I19" s="99">
        <v>0</v>
      </c>
      <c r="J19" s="99">
        <v>0</v>
      </c>
      <c r="K19" s="99">
        <v>0</v>
      </c>
    </row>
    <row r="20" spans="2:22" ht="11.25" customHeight="1" x14ac:dyDescent="0.3">
      <c r="B20" s="4" t="s">
        <v>699</v>
      </c>
      <c r="C20" s="98"/>
      <c r="D20" s="100">
        <v>0.76343654050331433</v>
      </c>
      <c r="E20" s="100">
        <v>0.15331860311630177</v>
      </c>
      <c r="F20" s="100">
        <v>8.3244856380383939E-2</v>
      </c>
      <c r="G20" s="100">
        <v>0</v>
      </c>
      <c r="H20" s="100">
        <v>0</v>
      </c>
      <c r="I20" s="100">
        <v>0</v>
      </c>
      <c r="J20" s="100">
        <v>0</v>
      </c>
      <c r="K20" s="100">
        <v>0</v>
      </c>
      <c r="O20" s="76"/>
    </row>
    <row r="21" spans="2:22" ht="11.5" x14ac:dyDescent="0.3">
      <c r="B21" s="436" t="s">
        <v>700</v>
      </c>
      <c r="C21" s="87"/>
      <c r="D21" s="87"/>
      <c r="E21" s="87"/>
      <c r="F21" s="87"/>
      <c r="I21" s="88"/>
      <c r="O21" s="88"/>
    </row>
    <row r="22" spans="2:22" ht="11.5" x14ac:dyDescent="0.3">
      <c r="B22" s="2" t="s">
        <v>701</v>
      </c>
      <c r="C22" s="88"/>
      <c r="D22" s="88"/>
      <c r="E22" s="88"/>
      <c r="F22" s="88"/>
      <c r="I22" s="88"/>
      <c r="O22" s="88"/>
    </row>
    <row r="23" spans="2:22" ht="11.5" x14ac:dyDescent="0.3">
      <c r="B23" s="88"/>
    </row>
    <row r="25" spans="2:22" ht="15" customHeight="1" x14ac:dyDescent="0.3">
      <c r="B25" s="107" t="s">
        <v>702</v>
      </c>
      <c r="C25" s="108">
        <v>2020</v>
      </c>
      <c r="D25" s="107">
        <v>2021</v>
      </c>
      <c r="E25" s="109">
        <v>2022</v>
      </c>
      <c r="F25" s="109">
        <v>2023</v>
      </c>
      <c r="G25" s="109">
        <v>2024</v>
      </c>
      <c r="H25" s="109">
        <v>2025</v>
      </c>
    </row>
    <row r="26" spans="2:22" ht="12" customHeight="1" x14ac:dyDescent="0.3">
      <c r="B26" s="10" t="s">
        <v>703</v>
      </c>
      <c r="C26" s="10"/>
      <c r="D26" s="10"/>
      <c r="E26" s="10"/>
      <c r="F26" s="10"/>
      <c r="G26" s="10"/>
      <c r="H26" s="10"/>
    </row>
    <row r="27" spans="2:22" ht="17.149999999999999" customHeight="1" x14ac:dyDescent="0.35">
      <c r="B27" s="2" t="s">
        <v>704</v>
      </c>
      <c r="C27" s="6">
        <v>0.3</v>
      </c>
      <c r="D27" s="11">
        <v>0.49</v>
      </c>
      <c r="E27" s="6">
        <v>0.5</v>
      </c>
      <c r="F27" s="6">
        <v>0.51</v>
      </c>
      <c r="G27" s="11">
        <v>0.51475577747903467</v>
      </c>
      <c r="H27" s="11" t="s">
        <v>705</v>
      </c>
      <c r="V27"/>
    </row>
    <row r="28" spans="2:22" ht="12" customHeight="1" x14ac:dyDescent="0.35">
      <c r="B28" s="2" t="s">
        <v>706</v>
      </c>
      <c r="C28" s="6">
        <v>0.42</v>
      </c>
      <c r="D28" s="6">
        <v>0.42</v>
      </c>
      <c r="E28" s="6">
        <v>0.33</v>
      </c>
      <c r="F28" s="11">
        <v>0.4</v>
      </c>
      <c r="G28" s="11" t="s">
        <v>707</v>
      </c>
      <c r="H28" s="6">
        <v>0.57999999999999996</v>
      </c>
      <c r="V28"/>
    </row>
    <row r="29" spans="2:22" ht="12" customHeight="1" x14ac:dyDescent="0.35">
      <c r="B29" s="2" t="s">
        <v>708</v>
      </c>
      <c r="C29" s="6">
        <v>0.44</v>
      </c>
      <c r="D29" s="6">
        <v>0.44</v>
      </c>
      <c r="E29" s="6">
        <v>0.44</v>
      </c>
      <c r="F29" s="11">
        <v>0.45</v>
      </c>
      <c r="G29" s="11" t="s">
        <v>709</v>
      </c>
      <c r="H29" s="11" t="s">
        <v>710</v>
      </c>
      <c r="V29"/>
    </row>
    <row r="30" spans="2:22" ht="12" customHeight="1" x14ac:dyDescent="0.35">
      <c r="B30" s="179" t="s">
        <v>711</v>
      </c>
      <c r="C30" s="6">
        <v>0.21</v>
      </c>
      <c r="D30" s="6">
        <v>0.09</v>
      </c>
      <c r="E30" s="6">
        <v>0.18</v>
      </c>
      <c r="F30" s="11">
        <v>0.31</v>
      </c>
      <c r="G30" s="11" t="s">
        <v>712</v>
      </c>
      <c r="H30" s="11">
        <v>0.42</v>
      </c>
      <c r="V30"/>
    </row>
    <row r="31" spans="2:22" ht="12" customHeight="1" x14ac:dyDescent="0.35">
      <c r="B31" s="210" t="s">
        <v>713</v>
      </c>
      <c r="C31" s="211"/>
      <c r="D31" s="211"/>
      <c r="E31" s="211"/>
      <c r="F31" s="211"/>
      <c r="G31" s="211">
        <v>0.27</v>
      </c>
      <c r="H31" s="211">
        <v>0.2979</v>
      </c>
      <c r="V31"/>
    </row>
    <row r="32" spans="2:22" ht="12" customHeight="1" x14ac:dyDescent="0.35">
      <c r="B32" s="179" t="s">
        <v>714</v>
      </c>
      <c r="C32" s="11"/>
      <c r="D32" s="11">
        <v>0.26</v>
      </c>
      <c r="E32" s="11">
        <v>0.28000000000000003</v>
      </c>
      <c r="F32" s="11">
        <v>0.28999999999999998</v>
      </c>
      <c r="G32" s="11" t="s">
        <v>156</v>
      </c>
      <c r="H32" s="11">
        <v>0.40336134453781514</v>
      </c>
      <c r="V32"/>
    </row>
    <row r="33" spans="2:22" ht="12" customHeight="1" x14ac:dyDescent="0.3">
      <c r="B33" s="179" t="s">
        <v>715</v>
      </c>
      <c r="C33" s="11">
        <v>0.19</v>
      </c>
      <c r="D33" s="11">
        <v>0.19</v>
      </c>
      <c r="E33" s="11">
        <v>0.21</v>
      </c>
      <c r="F33" s="11">
        <v>0.23</v>
      </c>
      <c r="G33" s="11" t="s">
        <v>716</v>
      </c>
      <c r="H33" s="11">
        <v>0.21</v>
      </c>
    </row>
    <row r="34" spans="2:22" ht="12" customHeight="1" x14ac:dyDescent="0.35">
      <c r="B34" s="2" t="s">
        <v>717</v>
      </c>
      <c r="C34" s="6">
        <v>0.3</v>
      </c>
      <c r="D34" s="6">
        <v>0.28999999999999998</v>
      </c>
      <c r="E34" s="6">
        <v>0.32</v>
      </c>
      <c r="F34" s="11">
        <v>0.34</v>
      </c>
      <c r="G34" s="11" t="s">
        <v>718</v>
      </c>
      <c r="H34" s="11">
        <v>0.38</v>
      </c>
      <c r="V34"/>
    </row>
    <row r="35" spans="2:22" ht="12" customHeight="1" x14ac:dyDescent="0.35">
      <c r="B35" s="2" t="s">
        <v>719</v>
      </c>
      <c r="C35" s="6">
        <v>0.53</v>
      </c>
      <c r="D35" s="6">
        <v>0.54</v>
      </c>
      <c r="E35" s="6">
        <v>0.54</v>
      </c>
      <c r="F35" s="6">
        <v>0.52</v>
      </c>
      <c r="G35" s="11">
        <v>0.52138682252922419</v>
      </c>
      <c r="H35" s="6">
        <v>0.52532934944995247</v>
      </c>
      <c r="V35"/>
    </row>
    <row r="36" spans="2:22" ht="12" customHeight="1" x14ac:dyDescent="0.35">
      <c r="B36" s="2" t="s">
        <v>720</v>
      </c>
      <c r="C36" s="6">
        <v>0.49</v>
      </c>
      <c r="D36" s="6">
        <v>0.42</v>
      </c>
      <c r="E36" s="6">
        <v>0.44</v>
      </c>
      <c r="F36" s="6">
        <v>0.44</v>
      </c>
      <c r="G36" s="11">
        <v>0.44559739104654611</v>
      </c>
      <c r="H36" s="6">
        <v>0.43591536981989859</v>
      </c>
      <c r="V36"/>
    </row>
    <row r="37" spans="2:22" ht="12" customHeight="1" x14ac:dyDescent="0.35">
      <c r="B37" s="2" t="s">
        <v>721</v>
      </c>
      <c r="C37" s="6">
        <v>0.56000000000000005</v>
      </c>
      <c r="D37" s="6">
        <v>0.55000000000000004</v>
      </c>
      <c r="E37" s="6">
        <v>0.55000000000000004</v>
      </c>
      <c r="F37" s="6">
        <v>0.54</v>
      </c>
      <c r="G37" s="11">
        <v>0.56531604538087521</v>
      </c>
      <c r="H37" s="6">
        <v>0.58006487761722203</v>
      </c>
      <c r="V37"/>
    </row>
    <row r="38" spans="2:22" ht="12" customHeight="1" x14ac:dyDescent="0.35">
      <c r="B38" s="3" t="s">
        <v>722</v>
      </c>
      <c r="C38" s="3"/>
      <c r="D38" s="3"/>
      <c r="E38" s="3"/>
      <c r="F38" s="3"/>
      <c r="G38" s="3"/>
      <c r="H38" s="3"/>
      <c r="V38"/>
    </row>
    <row r="39" spans="2:22" ht="12" customHeight="1" x14ac:dyDescent="0.35">
      <c r="B39" s="2" t="s">
        <v>723</v>
      </c>
      <c r="C39" s="7"/>
      <c r="D39" s="7"/>
      <c r="E39" s="2">
        <v>7</v>
      </c>
      <c r="F39" s="2">
        <v>8</v>
      </c>
      <c r="G39" s="7">
        <v>7</v>
      </c>
      <c r="H39" s="2">
        <v>7</v>
      </c>
      <c r="V39"/>
    </row>
    <row r="40" spans="2:22" ht="12" customHeight="1" x14ac:dyDescent="0.35">
      <c r="B40" s="2" t="s">
        <v>724</v>
      </c>
      <c r="C40" s="2">
        <v>127</v>
      </c>
      <c r="D40" s="2">
        <v>120</v>
      </c>
      <c r="E40" s="2">
        <v>125</v>
      </c>
      <c r="F40" s="2">
        <v>129</v>
      </c>
      <c r="G40" s="2">
        <v>134</v>
      </c>
      <c r="H40" s="2">
        <v>134</v>
      </c>
      <c r="V40"/>
    </row>
    <row r="41" spans="2:22" ht="12" customHeight="1" x14ac:dyDescent="0.35">
      <c r="B41" s="2" t="s">
        <v>725</v>
      </c>
      <c r="C41" s="2">
        <v>8</v>
      </c>
      <c r="D41" s="2">
        <v>7</v>
      </c>
      <c r="E41" s="2">
        <v>7</v>
      </c>
      <c r="F41" s="2">
        <v>8</v>
      </c>
      <c r="G41" s="2">
        <v>5</v>
      </c>
      <c r="H41" s="2">
        <v>5</v>
      </c>
      <c r="V41"/>
    </row>
    <row r="42" spans="2:22" ht="12" customHeight="1" x14ac:dyDescent="0.35">
      <c r="B42" s="2" t="s">
        <v>726</v>
      </c>
      <c r="C42" s="2">
        <v>15</v>
      </c>
      <c r="D42" s="2">
        <v>12</v>
      </c>
      <c r="E42" s="2">
        <v>13</v>
      </c>
      <c r="F42" s="2">
        <v>11</v>
      </c>
      <c r="G42" s="2">
        <v>11</v>
      </c>
      <c r="H42" s="2">
        <v>18</v>
      </c>
      <c r="V42"/>
    </row>
    <row r="43" spans="2:22" ht="12" customHeight="1" x14ac:dyDescent="0.35">
      <c r="B43" s="2" t="s">
        <v>727</v>
      </c>
      <c r="C43" s="2">
        <v>52</v>
      </c>
      <c r="D43" s="12">
        <v>50</v>
      </c>
      <c r="E43" s="12">
        <v>48</v>
      </c>
      <c r="F43" s="12">
        <v>49</v>
      </c>
      <c r="G43" s="12">
        <v>47</v>
      </c>
      <c r="H43" s="12">
        <v>44</v>
      </c>
      <c r="V43"/>
    </row>
    <row r="44" spans="2:22" ht="12" customHeight="1" x14ac:dyDescent="0.35">
      <c r="B44" s="481" t="s">
        <v>728</v>
      </c>
      <c r="C44" s="481"/>
      <c r="D44" s="481"/>
      <c r="E44" s="481"/>
      <c r="F44" s="481"/>
      <c r="G44" s="482"/>
      <c r="V44"/>
    </row>
    <row r="45" spans="2:22" ht="12" hidden="1" customHeight="1" x14ac:dyDescent="0.35">
      <c r="B45" s="483" t="s">
        <v>729</v>
      </c>
      <c r="C45" s="483"/>
      <c r="D45" s="483"/>
      <c r="E45" s="483"/>
      <c r="F45" s="483"/>
      <c r="G45" s="435"/>
      <c r="H45" s="81"/>
      <c r="P45" s="96"/>
      <c r="Q45" s="96"/>
      <c r="R45" s="96"/>
      <c r="S45" s="96"/>
      <c r="T45" s="96"/>
      <c r="U45" s="83"/>
      <c r="V45"/>
    </row>
    <row r="46" spans="2:22" ht="19.5" customHeight="1" x14ac:dyDescent="0.35">
      <c r="B46" s="485" t="s">
        <v>730</v>
      </c>
      <c r="C46" s="485"/>
      <c r="D46" s="485"/>
      <c r="E46" s="485"/>
      <c r="F46" s="485"/>
      <c r="P46"/>
      <c r="Q46"/>
      <c r="R46"/>
      <c r="S46"/>
      <c r="T46"/>
      <c r="U46"/>
      <c r="V46"/>
    </row>
    <row r="47" spans="2:22" ht="11.5" x14ac:dyDescent="0.3">
      <c r="B47" s="485" t="s">
        <v>731</v>
      </c>
      <c r="C47" s="485"/>
      <c r="D47" s="485"/>
      <c r="E47" s="485"/>
      <c r="F47" s="485"/>
    </row>
    <row r="48" spans="2:22" ht="11.5" x14ac:dyDescent="0.3">
      <c r="B48" s="201"/>
      <c r="C48" s="201"/>
      <c r="D48" s="201"/>
      <c r="E48" s="201"/>
      <c r="F48" s="201"/>
    </row>
    <row r="50" spans="2:22" ht="14.5" x14ac:dyDescent="0.35">
      <c r="B50" s="107" t="s">
        <v>732</v>
      </c>
      <c r="C50" s="112"/>
      <c r="D50" s="107"/>
      <c r="E50" s="107"/>
      <c r="F50" s="109"/>
      <c r="G50" s="109"/>
      <c r="H50" s="109"/>
      <c r="P50"/>
      <c r="Q50"/>
      <c r="R50"/>
      <c r="S50"/>
      <c r="T50"/>
      <c r="U50"/>
      <c r="V50"/>
    </row>
    <row r="51" spans="2:22" ht="38.5" x14ac:dyDescent="0.3">
      <c r="B51" s="111"/>
      <c r="C51" s="78" t="s">
        <v>733</v>
      </c>
      <c r="D51" s="78" t="s">
        <v>734</v>
      </c>
      <c r="E51" s="79" t="s">
        <v>735</v>
      </c>
      <c r="F51" s="78" t="s">
        <v>736</v>
      </c>
      <c r="G51" s="78" t="s">
        <v>737</v>
      </c>
      <c r="H51" s="78" t="s">
        <v>738</v>
      </c>
    </row>
    <row r="52" spans="2:22" ht="11.5" x14ac:dyDescent="0.3">
      <c r="B52" s="9" t="s">
        <v>739</v>
      </c>
      <c r="C52" s="172">
        <v>0.92</v>
      </c>
      <c r="D52" s="94" t="s">
        <v>12</v>
      </c>
      <c r="E52" s="173">
        <v>0.08</v>
      </c>
      <c r="F52" s="93" t="s">
        <v>12</v>
      </c>
      <c r="G52" s="93" t="s">
        <v>12</v>
      </c>
      <c r="H52" s="95" t="s">
        <v>12</v>
      </c>
    </row>
    <row r="53" spans="2:22" ht="17.25" customHeight="1" x14ac:dyDescent="0.3">
      <c r="B53" s="8" t="s">
        <v>740</v>
      </c>
      <c r="C53" s="174">
        <v>0.7</v>
      </c>
      <c r="D53" s="174">
        <v>0.1</v>
      </c>
      <c r="E53" s="174">
        <v>0.2</v>
      </c>
      <c r="F53" s="174" t="s">
        <v>12</v>
      </c>
      <c r="G53" s="174" t="s">
        <v>12</v>
      </c>
      <c r="H53" s="174" t="s">
        <v>12</v>
      </c>
    </row>
    <row r="54" spans="2:22" ht="11.5" x14ac:dyDescent="0.3">
      <c r="B54" s="9"/>
      <c r="C54" s="80"/>
      <c r="D54" s="80"/>
      <c r="E54" s="80"/>
      <c r="F54" s="80"/>
      <c r="G54" s="80"/>
      <c r="H54" s="80"/>
    </row>
    <row r="55" spans="2:22" ht="11.5" x14ac:dyDescent="0.3">
      <c r="C55" s="6"/>
      <c r="D55" s="6"/>
      <c r="E55" s="6"/>
      <c r="G55" s="6"/>
      <c r="H55" s="6"/>
    </row>
    <row r="56" spans="2:22" ht="18.75" customHeight="1" x14ac:dyDescent="0.3">
      <c r="B56" s="107" t="s">
        <v>741</v>
      </c>
      <c r="C56" s="109">
        <v>2020</v>
      </c>
      <c r="D56" s="107">
        <v>2021</v>
      </c>
      <c r="E56" s="109">
        <v>2022</v>
      </c>
      <c r="F56" s="109">
        <v>2023</v>
      </c>
      <c r="G56" s="109">
        <v>2024</v>
      </c>
      <c r="H56" s="109">
        <v>2025</v>
      </c>
    </row>
    <row r="57" spans="2:22" ht="12" customHeight="1" x14ac:dyDescent="0.3">
      <c r="B57" s="111" t="s">
        <v>742</v>
      </c>
      <c r="C57" s="7">
        <v>5.7000000000000002E-2</v>
      </c>
      <c r="D57" s="118">
        <v>0.06</v>
      </c>
      <c r="E57" s="119">
        <v>7.0000000000000007E-2</v>
      </c>
      <c r="F57" s="119">
        <v>0.1</v>
      </c>
      <c r="G57" s="7">
        <v>0.1</v>
      </c>
      <c r="H57" s="2">
        <v>0.09</v>
      </c>
      <c r="K57" s="116"/>
    </row>
    <row r="58" spans="2:22" ht="12" customHeight="1" x14ac:dyDescent="0.3">
      <c r="B58" s="9" t="s">
        <v>743</v>
      </c>
      <c r="C58" s="7">
        <v>0.15</v>
      </c>
      <c r="D58" s="119">
        <v>0.15</v>
      </c>
      <c r="E58" s="119">
        <v>0.15</v>
      </c>
      <c r="F58" s="119">
        <v>0.23</v>
      </c>
      <c r="G58" s="7">
        <v>0.19</v>
      </c>
      <c r="H58" s="7" t="s">
        <v>744</v>
      </c>
      <c r="K58" s="116"/>
    </row>
    <row r="59" spans="2:22" ht="12" customHeight="1" x14ac:dyDescent="0.3">
      <c r="B59" s="9" t="s">
        <v>745</v>
      </c>
      <c r="C59" s="7">
        <v>142</v>
      </c>
      <c r="D59" s="119">
        <v>132</v>
      </c>
      <c r="E59" s="119">
        <v>128</v>
      </c>
      <c r="F59" s="119">
        <v>174</v>
      </c>
      <c r="G59" s="7">
        <v>164</v>
      </c>
      <c r="H59" s="2">
        <v>157</v>
      </c>
      <c r="K59" s="116"/>
    </row>
    <row r="60" spans="2:22" ht="12" customHeight="1" x14ac:dyDescent="0.3">
      <c r="B60" s="9" t="s">
        <v>746</v>
      </c>
      <c r="C60" s="7">
        <v>54</v>
      </c>
      <c r="D60" s="119">
        <v>50</v>
      </c>
      <c r="E60" s="119">
        <v>62</v>
      </c>
      <c r="F60" s="119">
        <v>78</v>
      </c>
      <c r="G60" s="7">
        <v>98</v>
      </c>
      <c r="H60" s="2">
        <v>72</v>
      </c>
      <c r="K60" s="116"/>
    </row>
    <row r="61" spans="2:22" ht="12" customHeight="1" x14ac:dyDescent="0.3">
      <c r="B61" s="9" t="s">
        <v>747</v>
      </c>
      <c r="C61" s="7">
        <v>0</v>
      </c>
      <c r="D61" s="119">
        <v>0</v>
      </c>
      <c r="E61" s="119">
        <v>1</v>
      </c>
      <c r="F61" s="119">
        <v>1</v>
      </c>
      <c r="G61" s="7">
        <v>2</v>
      </c>
      <c r="H61" s="2">
        <v>4</v>
      </c>
      <c r="K61" s="117"/>
    </row>
    <row r="62" spans="2:22" ht="12" customHeight="1" x14ac:dyDescent="0.3">
      <c r="B62" s="9" t="s">
        <v>748</v>
      </c>
      <c r="C62" s="7">
        <v>0</v>
      </c>
      <c r="D62" s="119">
        <v>0</v>
      </c>
      <c r="E62" s="119">
        <v>2</v>
      </c>
      <c r="F62" s="119">
        <v>0</v>
      </c>
      <c r="G62" s="7">
        <v>0</v>
      </c>
      <c r="H62" s="2">
        <v>1</v>
      </c>
    </row>
    <row r="63" spans="2:22" ht="12" customHeight="1" x14ac:dyDescent="0.3">
      <c r="B63" s="9" t="s">
        <v>749</v>
      </c>
      <c r="C63" s="7">
        <v>0</v>
      </c>
      <c r="D63" s="119">
        <v>0</v>
      </c>
      <c r="E63" s="119">
        <v>0</v>
      </c>
      <c r="F63" s="119">
        <v>0</v>
      </c>
      <c r="G63" s="7">
        <v>0</v>
      </c>
      <c r="H63" s="2">
        <v>0</v>
      </c>
    </row>
    <row r="64" spans="2:22" ht="12" customHeight="1" x14ac:dyDescent="0.3">
      <c r="B64" s="8" t="s">
        <v>750</v>
      </c>
      <c r="C64" s="120">
        <v>0.9</v>
      </c>
      <c r="D64" s="120">
        <v>1.1000000000000001</v>
      </c>
      <c r="E64" s="121">
        <v>1.3</v>
      </c>
      <c r="F64" s="121">
        <v>1.3</v>
      </c>
      <c r="G64" s="121">
        <v>1.2</v>
      </c>
      <c r="H64" s="121">
        <v>1.3</v>
      </c>
    </row>
    <row r="65" spans="1:12" ht="15" customHeight="1" x14ac:dyDescent="0.3">
      <c r="B65" s="484" t="s">
        <v>751</v>
      </c>
      <c r="C65" s="484"/>
      <c r="D65" s="484"/>
      <c r="E65" s="484"/>
      <c r="F65" s="484"/>
      <c r="G65" s="484"/>
      <c r="H65" s="71"/>
    </row>
    <row r="66" spans="1:12" ht="39.75" customHeight="1" x14ac:dyDescent="0.3">
      <c r="B66" s="478" t="s">
        <v>752</v>
      </c>
      <c r="C66" s="478"/>
      <c r="D66" s="478"/>
      <c r="E66" s="478"/>
      <c r="F66" s="478"/>
      <c r="G66" s="478"/>
      <c r="H66" s="71"/>
    </row>
    <row r="67" spans="1:12" ht="11.5" x14ac:dyDescent="0.3">
      <c r="H67" s="71"/>
    </row>
    <row r="68" spans="1:12" ht="14.9" customHeight="1" x14ac:dyDescent="0.35">
      <c r="B68" s="2" t="s">
        <v>753</v>
      </c>
      <c r="L68"/>
    </row>
    <row r="69" spans="1:12" ht="20.9" customHeight="1" x14ac:dyDescent="0.3">
      <c r="B69" s="473" t="s">
        <v>754</v>
      </c>
      <c r="C69" s="473"/>
      <c r="D69" s="473"/>
      <c r="E69" s="473"/>
      <c r="F69" s="473"/>
      <c r="G69" s="473"/>
    </row>
    <row r="70" spans="1:12" ht="17.25" customHeight="1" x14ac:dyDescent="0.3">
      <c r="B70" s="478" t="s">
        <v>755</v>
      </c>
      <c r="C70" s="478"/>
      <c r="D70" s="478"/>
      <c r="E70" s="478"/>
      <c r="F70" s="478"/>
      <c r="G70" s="478"/>
    </row>
    <row r="72" spans="1:12" s="62" customFormat="1" ht="14.5" x14ac:dyDescent="0.35">
      <c r="A72" s="2"/>
      <c r="B72" s="2"/>
      <c r="C72" s="7"/>
      <c r="D72" s="7"/>
      <c r="E72" s="7"/>
      <c r="F72" s="69"/>
      <c r="G72" s="70"/>
    </row>
  </sheetData>
  <sheetProtection sheet="1" objects="1" scenarios="1"/>
  <mergeCells count="12">
    <mergeCell ref="B70:G70"/>
    <mergeCell ref="Q4:T4"/>
    <mergeCell ref="V4:X4"/>
    <mergeCell ref="B69:G69"/>
    <mergeCell ref="B44:G44"/>
    <mergeCell ref="B45:F45"/>
    <mergeCell ref="B66:G66"/>
    <mergeCell ref="B65:G65"/>
    <mergeCell ref="M4:O4"/>
    <mergeCell ref="B46:F46"/>
    <mergeCell ref="B47:F47"/>
    <mergeCell ref="C4:K4"/>
  </mergeCells>
  <phoneticPr fontId="32" type="noConversion"/>
  <pageMargins left="0.7" right="0.7" top="0.75" bottom="0.75" header="0.3" footer="0.3"/>
  <pageSetup orientation="portrait" horizontalDpi="1200" verticalDpi="1200"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82612-6E9A-4626-8CDC-59327811C5D0}">
  <dimension ref="A1:O34"/>
  <sheetViews>
    <sheetView topLeftCell="A12" zoomScaleNormal="100" workbookViewId="0">
      <selection activeCell="M11" sqref="M11"/>
    </sheetView>
  </sheetViews>
  <sheetFormatPr defaultRowHeight="14.5" x14ac:dyDescent="0.35"/>
  <cols>
    <col min="1" max="1" width="25.81640625" customWidth="1"/>
    <col min="2" max="2" width="15.54296875" customWidth="1"/>
    <col min="3" max="3" width="12.54296875" customWidth="1"/>
    <col min="4" max="4" width="12" customWidth="1"/>
    <col min="5" max="5" width="14.453125" customWidth="1"/>
    <col min="6" max="6" width="15.81640625" customWidth="1"/>
    <col min="7" max="7" width="15.1796875" customWidth="1"/>
  </cols>
  <sheetData>
    <row r="1" spans="1:15" x14ac:dyDescent="0.35">
      <c r="A1" s="487" t="s">
        <v>756</v>
      </c>
      <c r="B1" s="488">
        <v>2025</v>
      </c>
      <c r="C1" s="488"/>
      <c r="D1" s="488"/>
      <c r="E1" s="488"/>
      <c r="F1" s="488"/>
      <c r="G1" s="488"/>
    </row>
    <row r="2" spans="1:15" ht="25.5" customHeight="1" thickBot="1" x14ac:dyDescent="0.4">
      <c r="A2" s="487"/>
      <c r="B2" s="432" t="s">
        <v>757</v>
      </c>
      <c r="C2" s="432" t="s">
        <v>758</v>
      </c>
      <c r="D2" s="432" t="s">
        <v>759</v>
      </c>
      <c r="E2" s="432" t="s">
        <v>760</v>
      </c>
      <c r="F2" s="432" t="s">
        <v>761</v>
      </c>
      <c r="G2" s="432" t="s">
        <v>762</v>
      </c>
    </row>
    <row r="3" spans="1:15" x14ac:dyDescent="0.35">
      <c r="A3" s="1" t="s">
        <v>763</v>
      </c>
      <c r="B3" s="176" t="s">
        <v>764</v>
      </c>
      <c r="C3" s="175" t="s">
        <v>765</v>
      </c>
      <c r="D3" s="178" t="s">
        <v>766</v>
      </c>
      <c r="E3" s="178" t="s">
        <v>767</v>
      </c>
      <c r="F3" s="170" t="s">
        <v>768</v>
      </c>
      <c r="G3" s="171" t="s">
        <v>769</v>
      </c>
    </row>
    <row r="4" spans="1:15" x14ac:dyDescent="0.35">
      <c r="A4" s="1" t="s">
        <v>770</v>
      </c>
      <c r="B4" s="177">
        <v>-5.8999999999999997E-2</v>
      </c>
      <c r="C4" s="178">
        <v>-0.21099999999999999</v>
      </c>
      <c r="D4" s="178">
        <v>0.30693105844874102</v>
      </c>
      <c r="E4" s="178">
        <v>7.9451221797856603E-2</v>
      </c>
      <c r="F4" s="170">
        <v>0.54911433172302737</v>
      </c>
      <c r="G4" s="171">
        <v>0.78172588832487311</v>
      </c>
    </row>
    <row r="5" spans="1:15" x14ac:dyDescent="0.35">
      <c r="A5" s="1" t="s">
        <v>771</v>
      </c>
      <c r="B5" s="177">
        <v>0.28799999999999998</v>
      </c>
      <c r="C5" s="178">
        <v>0.22211939901608799</v>
      </c>
      <c r="D5" s="178">
        <v>0.39568670063983702</v>
      </c>
      <c r="E5" s="178">
        <v>0.45442272700592801</v>
      </c>
      <c r="F5" s="170">
        <v>0.97264957264957264</v>
      </c>
      <c r="G5" s="171">
        <v>0.98245614035087714</v>
      </c>
    </row>
    <row r="6" spans="1:15" x14ac:dyDescent="0.35">
      <c r="A6" s="1" t="s">
        <v>772</v>
      </c>
      <c r="B6" s="177">
        <v>-0.481735012656902</v>
      </c>
      <c r="C6" s="178">
        <v>-1.0282498792942001</v>
      </c>
      <c r="D6" s="178">
        <v>-0.32046921435138298</v>
      </c>
      <c r="E6" s="178">
        <v>-3.4444444444444402</v>
      </c>
      <c r="F6" s="170">
        <v>0.99541666666666662</v>
      </c>
      <c r="G6" s="171">
        <v>0.98451327433628322</v>
      </c>
    </row>
    <row r="7" spans="1:15" x14ac:dyDescent="0.35">
      <c r="A7" s="1" t="s">
        <v>773</v>
      </c>
      <c r="B7" s="177">
        <v>-3.1907382429910799E-2</v>
      </c>
      <c r="C7" s="178">
        <v>-0.24656448075287901</v>
      </c>
      <c r="D7" s="178">
        <v>0.34627998966365198</v>
      </c>
      <c r="E7" s="178">
        <v>0.18549382716049401</v>
      </c>
      <c r="F7" s="170">
        <v>0.54639175257731953</v>
      </c>
      <c r="G7" s="171">
        <v>0.73745997865528279</v>
      </c>
    </row>
    <row r="8" spans="1:15" x14ac:dyDescent="0.35">
      <c r="A8" s="1" t="s">
        <v>774</v>
      </c>
      <c r="B8" s="177">
        <v>0.156</v>
      </c>
      <c r="C8" s="178">
        <v>5.1999999999999998E-2</v>
      </c>
      <c r="D8" s="178">
        <v>0.32</v>
      </c>
      <c r="E8" s="178">
        <v>0.157</v>
      </c>
      <c r="F8" s="170">
        <v>0.94099999999999995</v>
      </c>
      <c r="G8" s="171">
        <v>0.94399999999999995</v>
      </c>
    </row>
    <row r="9" spans="1:15" x14ac:dyDescent="0.35">
      <c r="A9" s="1" t="s">
        <v>775</v>
      </c>
      <c r="B9" s="177">
        <v>-4.9513939323657899E-2</v>
      </c>
      <c r="C9" s="178">
        <v>6.4186677852808599E-2</v>
      </c>
      <c r="D9" s="178">
        <v>0.25283444546136002</v>
      </c>
      <c r="E9" s="178">
        <v>0</v>
      </c>
      <c r="F9" s="170">
        <v>0.37362637362637363</v>
      </c>
      <c r="G9" s="171">
        <v>0.41972477064220182</v>
      </c>
    </row>
    <row r="10" spans="1:15" x14ac:dyDescent="0.35">
      <c r="A10" s="1" t="s">
        <v>776</v>
      </c>
      <c r="B10" s="177">
        <v>2.1200786690943298E-2</v>
      </c>
      <c r="C10" s="178">
        <v>-0.252770449650633</v>
      </c>
      <c r="D10" s="178">
        <v>0.303689673327244</v>
      </c>
      <c r="E10" s="178">
        <v>9.1743119266054995E-2</v>
      </c>
      <c r="F10" s="170">
        <v>0.28409090909090912</v>
      </c>
      <c r="G10" s="171">
        <v>0.3281853281853282</v>
      </c>
    </row>
    <row r="11" spans="1:15" x14ac:dyDescent="0.35">
      <c r="A11" s="1" t="s">
        <v>777</v>
      </c>
      <c r="B11" s="177">
        <v>-3.0691633933794E-2</v>
      </c>
      <c r="C11" s="178">
        <v>-0.13673694899056299</v>
      </c>
      <c r="D11" s="178">
        <v>4.2784371025225698E-2</v>
      </c>
      <c r="E11" s="178">
        <v>-0.141509511551209</v>
      </c>
      <c r="F11" s="170">
        <v>0.97513644633110974</v>
      </c>
      <c r="G11" s="171">
        <v>0.95423563777994158</v>
      </c>
    </row>
    <row r="12" spans="1:15" x14ac:dyDescent="0.35">
      <c r="A12" s="1" t="s">
        <v>778</v>
      </c>
      <c r="B12" s="177">
        <v>0.205930043894402</v>
      </c>
      <c r="C12" s="178">
        <v>0.21866096866096901</v>
      </c>
      <c r="D12" s="178">
        <v>0.42248640028185103</v>
      </c>
      <c r="E12" s="178">
        <v>0.48851647518670099</v>
      </c>
      <c r="F12" s="170">
        <v>0.24148606811145512</v>
      </c>
      <c r="G12" s="171">
        <v>0.25248508946322068</v>
      </c>
    </row>
    <row r="13" spans="1:15" ht="14.9" customHeight="1" x14ac:dyDescent="0.35"/>
    <row r="14" spans="1:15" ht="22.4" customHeight="1" x14ac:dyDescent="0.35">
      <c r="A14" s="478" t="s">
        <v>779</v>
      </c>
      <c r="B14" s="478"/>
      <c r="C14" s="478"/>
      <c r="D14" s="478"/>
      <c r="E14" s="478"/>
      <c r="F14" s="478"/>
      <c r="G14" s="486"/>
    </row>
    <row r="16" spans="1:15" ht="23.9" customHeight="1" thickBot="1" x14ac:dyDescent="0.4">
      <c r="A16" s="489" t="s">
        <v>780</v>
      </c>
      <c r="B16" s="491" t="s">
        <v>781</v>
      </c>
      <c r="C16" s="491"/>
      <c r="D16" s="487" t="s">
        <v>782</v>
      </c>
      <c r="E16" s="487"/>
      <c r="F16" s="487"/>
      <c r="G16" s="487"/>
      <c r="H16" s="492" t="s">
        <v>783</v>
      </c>
      <c r="I16" s="492"/>
      <c r="J16" s="492"/>
      <c r="K16" s="492"/>
      <c r="L16" s="492"/>
      <c r="M16" s="492"/>
      <c r="N16" s="492"/>
      <c r="O16" s="492"/>
    </row>
    <row r="17" spans="1:15" ht="14.9" customHeight="1" x14ac:dyDescent="0.35">
      <c r="A17" s="489" t="s">
        <v>784</v>
      </c>
      <c r="B17" s="493" t="s">
        <v>785</v>
      </c>
      <c r="C17" s="493" t="s">
        <v>786</v>
      </c>
      <c r="D17" s="495" t="s">
        <v>785</v>
      </c>
      <c r="E17" s="497" t="s">
        <v>786</v>
      </c>
      <c r="F17" s="497" t="s">
        <v>787</v>
      </c>
      <c r="G17" s="499" t="s">
        <v>788</v>
      </c>
      <c r="H17" s="495" t="s">
        <v>789</v>
      </c>
      <c r="I17" s="499"/>
      <c r="J17" s="495" t="s">
        <v>790</v>
      </c>
      <c r="K17" s="499"/>
      <c r="L17" s="495" t="s">
        <v>791</v>
      </c>
      <c r="M17" s="499"/>
      <c r="N17" s="495" t="s">
        <v>792</v>
      </c>
      <c r="O17" s="499"/>
    </row>
    <row r="18" spans="1:15" ht="15" thickBot="1" x14ac:dyDescent="0.4">
      <c r="A18" s="490" t="s">
        <v>793</v>
      </c>
      <c r="B18" s="494"/>
      <c r="C18" s="494"/>
      <c r="D18" s="496"/>
      <c r="E18" s="498"/>
      <c r="F18" s="498"/>
      <c r="G18" s="500"/>
      <c r="H18" s="433" t="s">
        <v>675</v>
      </c>
      <c r="I18" s="434" t="s">
        <v>674</v>
      </c>
      <c r="J18" s="433" t="s">
        <v>675</v>
      </c>
      <c r="K18" s="434" t="s">
        <v>674</v>
      </c>
      <c r="L18" s="433" t="s">
        <v>675</v>
      </c>
      <c r="M18" s="434" t="s">
        <v>674</v>
      </c>
      <c r="N18" s="433" t="s">
        <v>675</v>
      </c>
      <c r="O18" s="434" t="s">
        <v>674</v>
      </c>
    </row>
    <row r="19" spans="1:15" x14ac:dyDescent="0.35">
      <c r="A19" s="186" t="s">
        <v>794</v>
      </c>
      <c r="B19" s="187">
        <v>6.5714515204670462E-2</v>
      </c>
      <c r="C19" s="187">
        <v>9.8756804921514743E-2</v>
      </c>
      <c r="D19" s="194">
        <v>-0.7916578884731974</v>
      </c>
      <c r="E19" s="187">
        <v>-1.6488666666666665</v>
      </c>
      <c r="F19" s="187">
        <v>8.3984375E-2</v>
      </c>
      <c r="G19" s="188">
        <v>0.14499999999999999</v>
      </c>
      <c r="H19" s="197">
        <v>0.79881656804733725</v>
      </c>
      <c r="I19" s="198">
        <v>0.20118343195266272</v>
      </c>
      <c r="J19" s="197">
        <v>0.80473372781065089</v>
      </c>
      <c r="K19" s="198">
        <v>0.19526627218934911</v>
      </c>
      <c r="L19" s="197">
        <v>0.68639053254437865</v>
      </c>
      <c r="M19" s="198">
        <v>0.314</v>
      </c>
      <c r="N19" s="197">
        <v>0.63313609467455623</v>
      </c>
      <c r="O19" s="198">
        <v>0.36686390532544377</v>
      </c>
    </row>
    <row r="20" spans="1:15" x14ac:dyDescent="0.35">
      <c r="A20" s="189" t="s">
        <v>795</v>
      </c>
      <c r="B20" s="185">
        <v>3.6225894320900412E-2</v>
      </c>
      <c r="C20" s="185">
        <v>2.7670865376501669E-2</v>
      </c>
      <c r="D20" s="195">
        <v>-0.46927391946887898</v>
      </c>
      <c r="E20" s="185">
        <v>0.19276021230406409</v>
      </c>
      <c r="F20" s="185">
        <v>5.6603773584905662E-2</v>
      </c>
      <c r="G20" s="190">
        <v>0.1044776119402985</v>
      </c>
      <c r="H20" s="197">
        <v>0.79190751445086704</v>
      </c>
      <c r="I20" s="198">
        <v>0.20809248554913296</v>
      </c>
      <c r="J20" s="197">
        <v>0.79768786127167635</v>
      </c>
      <c r="K20" s="198">
        <v>0.20231213872832371</v>
      </c>
      <c r="L20" s="197">
        <v>0.63005780346820806</v>
      </c>
      <c r="M20" s="198">
        <v>0.36994219653179189</v>
      </c>
      <c r="N20" s="197">
        <v>0.66091954022988508</v>
      </c>
      <c r="O20" s="198">
        <v>0.33908045977011492</v>
      </c>
    </row>
    <row r="21" spans="1:15" x14ac:dyDescent="0.35">
      <c r="A21" s="189" t="s">
        <v>796</v>
      </c>
      <c r="B21" s="185">
        <v>0.16672881789044103</v>
      </c>
      <c r="C21" s="185">
        <v>0.13328225457210438</v>
      </c>
      <c r="D21" s="195">
        <v>0.44098448942276619</v>
      </c>
      <c r="E21" s="185">
        <v>0.27875000000000011</v>
      </c>
      <c r="F21" s="185">
        <v>0.95797101449275357</v>
      </c>
      <c r="G21" s="190">
        <v>0.9570871261378413</v>
      </c>
      <c r="H21" s="197">
        <v>0.58404558404558404</v>
      </c>
      <c r="I21" s="198">
        <v>0.41595441595441596</v>
      </c>
      <c r="J21" s="197">
        <v>0.52556818181818177</v>
      </c>
      <c r="K21" s="198">
        <v>0.47443181818181818</v>
      </c>
      <c r="L21" s="197">
        <v>0.45299145299145299</v>
      </c>
      <c r="M21" s="198">
        <v>0.54700854700854706</v>
      </c>
      <c r="N21" s="197">
        <v>0.375</v>
      </c>
      <c r="O21" s="198">
        <v>0.625</v>
      </c>
    </row>
    <row r="22" spans="1:15" x14ac:dyDescent="0.35">
      <c r="A22" s="189" t="s">
        <v>797</v>
      </c>
      <c r="B22" s="185">
        <v>0.19101253358997439</v>
      </c>
      <c r="C22" s="185">
        <v>0.13348783228499159</v>
      </c>
      <c r="D22" s="195">
        <v>0.25509529815096665</v>
      </c>
      <c r="E22" s="185">
        <v>0.50107660871393911</v>
      </c>
      <c r="F22" s="185">
        <v>0.82236842105263153</v>
      </c>
      <c r="G22" s="190">
        <v>0.84322033898305082</v>
      </c>
      <c r="H22" s="197">
        <v>0.46739130434782611</v>
      </c>
      <c r="I22" s="198">
        <v>0.53260869565217395</v>
      </c>
      <c r="J22" s="197">
        <v>0.47826086956521741</v>
      </c>
      <c r="K22" s="198">
        <v>0.52173913043478259</v>
      </c>
      <c r="L22" s="197">
        <v>0.33695652173913043</v>
      </c>
      <c r="M22" s="198">
        <v>0.66304347826086951</v>
      </c>
      <c r="N22" s="197">
        <v>0.33333333333333331</v>
      </c>
      <c r="O22" s="198">
        <v>0.66666666666666663</v>
      </c>
    </row>
    <row r="23" spans="1:15" ht="15" thickBot="1" x14ac:dyDescent="0.4">
      <c r="A23" s="191" t="s">
        <v>798</v>
      </c>
      <c r="B23" s="192">
        <v>0.19334282046954607</v>
      </c>
      <c r="C23" s="192">
        <v>0.14605484051482925</v>
      </c>
      <c r="D23" s="196">
        <v>0.55584971190030985</v>
      </c>
      <c r="E23" s="192">
        <v>0.53364555089967958</v>
      </c>
      <c r="F23" s="192">
        <v>0.5496894409937888</v>
      </c>
      <c r="G23" s="193">
        <v>0.61123110151187909</v>
      </c>
      <c r="H23" s="199">
        <v>0.5268817204301075</v>
      </c>
      <c r="I23" s="200">
        <v>0.4731182795698925</v>
      </c>
      <c r="J23" s="199">
        <v>0.38502673796791442</v>
      </c>
      <c r="K23" s="200">
        <v>0.61497326203208558</v>
      </c>
      <c r="L23" s="199">
        <v>0.35294117647058826</v>
      </c>
      <c r="M23" s="200">
        <v>0.6470588235294118</v>
      </c>
      <c r="N23" s="199">
        <v>0.40641711229946526</v>
      </c>
      <c r="O23" s="200">
        <v>0.5935828877005348</v>
      </c>
    </row>
    <row r="24" spans="1:15" x14ac:dyDescent="0.35">
      <c r="A24" s="183"/>
      <c r="B24" s="183"/>
      <c r="C24" s="183"/>
      <c r="D24" s="183"/>
      <c r="E24" s="183"/>
      <c r="F24" s="183"/>
      <c r="G24" s="183"/>
      <c r="H24" s="183"/>
      <c r="I24" s="183"/>
      <c r="J24" s="183"/>
      <c r="K24" s="183"/>
      <c r="L24" s="183"/>
      <c r="M24" s="183"/>
      <c r="N24" s="183"/>
      <c r="O24" s="183"/>
    </row>
    <row r="25" spans="1:15" ht="24" customHeight="1" x14ac:dyDescent="0.35">
      <c r="A25" s="478" t="s">
        <v>779</v>
      </c>
      <c r="B25" s="478"/>
      <c r="C25" s="478"/>
      <c r="D25" s="478"/>
      <c r="E25" s="478"/>
      <c r="F25" s="478"/>
      <c r="G25" s="486"/>
      <c r="H25" s="182"/>
      <c r="I25" s="182"/>
      <c r="J25" s="182"/>
      <c r="K25" s="182"/>
      <c r="L25" s="182"/>
      <c r="M25" s="182"/>
      <c r="N25" s="182"/>
      <c r="O25" s="182"/>
    </row>
    <row r="26" spans="1:15" x14ac:dyDescent="0.35">
      <c r="A26" s="183"/>
      <c r="B26" s="183"/>
      <c r="C26" s="183"/>
      <c r="D26" s="183"/>
      <c r="E26" s="183"/>
      <c r="F26" s="183"/>
      <c r="G26" s="183"/>
      <c r="H26" s="183"/>
      <c r="I26" s="183"/>
      <c r="J26" s="183"/>
      <c r="K26" s="183"/>
      <c r="L26" s="183"/>
      <c r="M26" s="183"/>
      <c r="N26" s="183"/>
      <c r="O26" s="183"/>
    </row>
    <row r="27" spans="1:15" x14ac:dyDescent="0.35">
      <c r="A27" s="184"/>
      <c r="B27" s="183"/>
      <c r="C27" s="183"/>
      <c r="D27" s="183"/>
      <c r="E27" s="183"/>
      <c r="F27" s="183"/>
      <c r="G27" s="183"/>
      <c r="H27" s="183"/>
      <c r="I27" s="183"/>
      <c r="J27" s="183"/>
      <c r="K27" s="183"/>
      <c r="L27" s="183"/>
      <c r="M27" s="183"/>
      <c r="N27" s="183"/>
      <c r="O27" s="183"/>
    </row>
    <row r="28" spans="1:15" ht="15" thickBot="1" x14ac:dyDescent="0.4">
      <c r="A28" s="489" t="s">
        <v>780</v>
      </c>
      <c r="B28" s="491" t="s">
        <v>799</v>
      </c>
      <c r="C28" s="491"/>
      <c r="D28" s="487" t="s">
        <v>800</v>
      </c>
      <c r="E28" s="487"/>
      <c r="F28" s="487"/>
      <c r="G28" s="487"/>
      <c r="H28" s="492" t="s">
        <v>801</v>
      </c>
      <c r="I28" s="492"/>
      <c r="J28" s="492"/>
      <c r="K28" s="492"/>
      <c r="L28" s="492"/>
      <c r="M28" s="492"/>
      <c r="N28" s="492"/>
      <c r="O28" s="492"/>
    </row>
    <row r="29" spans="1:15" ht="14.9" customHeight="1" x14ac:dyDescent="0.35">
      <c r="A29" s="489" t="s">
        <v>784</v>
      </c>
      <c r="B29" s="493" t="s">
        <v>785</v>
      </c>
      <c r="C29" s="493" t="s">
        <v>786</v>
      </c>
      <c r="D29" s="495" t="s">
        <v>785</v>
      </c>
      <c r="E29" s="497" t="s">
        <v>786</v>
      </c>
      <c r="F29" s="497" t="s">
        <v>787</v>
      </c>
      <c r="G29" s="499" t="s">
        <v>788</v>
      </c>
      <c r="H29" s="495" t="s">
        <v>789</v>
      </c>
      <c r="I29" s="499"/>
      <c r="J29" s="495" t="s">
        <v>790</v>
      </c>
      <c r="K29" s="499"/>
      <c r="L29" s="495" t="s">
        <v>791</v>
      </c>
      <c r="M29" s="499"/>
      <c r="N29" s="495" t="s">
        <v>792</v>
      </c>
      <c r="O29" s="499"/>
    </row>
    <row r="30" spans="1:15" ht="15" thickBot="1" x14ac:dyDescent="0.4">
      <c r="A30" s="490" t="s">
        <v>793</v>
      </c>
      <c r="B30" s="494"/>
      <c r="C30" s="494"/>
      <c r="D30" s="496"/>
      <c r="E30" s="498"/>
      <c r="F30" s="498"/>
      <c r="G30" s="500"/>
      <c r="H30" s="433" t="s">
        <v>675</v>
      </c>
      <c r="I30" s="434" t="s">
        <v>674</v>
      </c>
      <c r="J30" s="433" t="s">
        <v>675</v>
      </c>
      <c r="K30" s="434" t="s">
        <v>674</v>
      </c>
      <c r="L30" s="433" t="s">
        <v>675</v>
      </c>
      <c r="M30" s="434" t="s">
        <v>674</v>
      </c>
      <c r="N30" s="433" t="s">
        <v>675</v>
      </c>
      <c r="O30" s="434" t="s">
        <v>674</v>
      </c>
    </row>
    <row r="31" spans="1:15" x14ac:dyDescent="0.35">
      <c r="A31" s="186" t="s">
        <v>802</v>
      </c>
      <c r="B31" s="187">
        <v>0.1304129904012433</v>
      </c>
      <c r="C31" s="187">
        <v>0.1402916550376779</v>
      </c>
      <c r="D31" s="194">
        <v>0.4563993531541341</v>
      </c>
      <c r="E31" s="187">
        <v>0.17186154240089394</v>
      </c>
      <c r="F31" s="187">
        <v>0.9555555555555556</v>
      </c>
      <c r="G31" s="188">
        <v>0.97872340425531912</v>
      </c>
      <c r="H31" s="501" t="s">
        <v>803</v>
      </c>
      <c r="I31" s="502"/>
      <c r="J31" s="502"/>
      <c r="K31" s="502"/>
      <c r="L31" s="502"/>
      <c r="M31" s="502"/>
      <c r="N31" s="502"/>
      <c r="O31" s="503"/>
    </row>
    <row r="32" spans="1:15" x14ac:dyDescent="0.35">
      <c r="A32" s="189" t="s">
        <v>804</v>
      </c>
      <c r="B32" s="185">
        <v>-1.0699051547701188E-2</v>
      </c>
      <c r="C32" s="185">
        <v>3.3914936435801117E-2</v>
      </c>
      <c r="D32" s="195">
        <v>9.5146016893258287E-2</v>
      </c>
      <c r="E32" s="185">
        <v>0.10339938135775698</v>
      </c>
      <c r="F32" s="185">
        <v>0.23118279569892472</v>
      </c>
      <c r="G32" s="190">
        <v>0.53191489361702127</v>
      </c>
      <c r="H32" s="504"/>
      <c r="I32" s="505"/>
      <c r="J32" s="505"/>
      <c r="K32" s="505"/>
      <c r="L32" s="505"/>
      <c r="M32" s="505"/>
      <c r="N32" s="505"/>
      <c r="O32" s="506"/>
    </row>
    <row r="33" spans="1:15" x14ac:dyDescent="0.35">
      <c r="A33" s="189" t="s">
        <v>805</v>
      </c>
      <c r="B33" s="185">
        <v>-0.19534574169271623</v>
      </c>
      <c r="C33" s="185">
        <v>-1.1980174165140542E-2</v>
      </c>
      <c r="D33" s="195">
        <v>-0.55915874962171908</v>
      </c>
      <c r="E33" s="185">
        <v>7.0020984501357866E-2</v>
      </c>
      <c r="F33" s="185">
        <v>0.92307692307692313</v>
      </c>
      <c r="G33" s="190">
        <v>0.93939393939393945</v>
      </c>
      <c r="H33" s="504"/>
      <c r="I33" s="505"/>
      <c r="J33" s="505"/>
      <c r="K33" s="505"/>
      <c r="L33" s="505"/>
      <c r="M33" s="505"/>
      <c r="N33" s="505"/>
      <c r="O33" s="506"/>
    </row>
    <row r="34" spans="1:15" ht="15" thickBot="1" x14ac:dyDescent="0.4">
      <c r="A34" s="191" t="s">
        <v>806</v>
      </c>
      <c r="B34" s="192">
        <v>0.27587413552007473</v>
      </c>
      <c r="C34" s="192">
        <v>0.27587413552007473</v>
      </c>
      <c r="D34" s="196">
        <v>0.42319164796288611</v>
      </c>
      <c r="E34" s="192">
        <v>0.42319164796288611</v>
      </c>
      <c r="F34" s="192">
        <v>1</v>
      </c>
      <c r="G34" s="193">
        <v>1</v>
      </c>
      <c r="H34" s="507"/>
      <c r="I34" s="508"/>
      <c r="J34" s="508"/>
      <c r="K34" s="508"/>
      <c r="L34" s="508"/>
      <c r="M34" s="508"/>
      <c r="N34" s="508"/>
      <c r="O34" s="509"/>
    </row>
  </sheetData>
  <sheetProtection sheet="1" objects="1" scenarios="1"/>
  <mergeCells count="33">
    <mergeCell ref="H31:O34"/>
    <mergeCell ref="A28:A30"/>
    <mergeCell ref="B28:C28"/>
    <mergeCell ref="D28:G28"/>
    <mergeCell ref="H28:O28"/>
    <mergeCell ref="B29:B30"/>
    <mergeCell ref="C29:C30"/>
    <mergeCell ref="D29:D30"/>
    <mergeCell ref="E29:E30"/>
    <mergeCell ref="F29:F30"/>
    <mergeCell ref="G29:G30"/>
    <mergeCell ref="H29:I29"/>
    <mergeCell ref="J29:K29"/>
    <mergeCell ref="L29:M29"/>
    <mergeCell ref="N29:O29"/>
    <mergeCell ref="H16:O16"/>
    <mergeCell ref="B17:B18"/>
    <mergeCell ref="C17:C18"/>
    <mergeCell ref="D17:D18"/>
    <mergeCell ref="E17:E18"/>
    <mergeCell ref="F17:F18"/>
    <mergeCell ref="G17:G18"/>
    <mergeCell ref="H17:I17"/>
    <mergeCell ref="J17:K17"/>
    <mergeCell ref="L17:M17"/>
    <mergeCell ref="N17:O17"/>
    <mergeCell ref="A25:G25"/>
    <mergeCell ref="A1:A2"/>
    <mergeCell ref="B1:G1"/>
    <mergeCell ref="A14:G14"/>
    <mergeCell ref="A16:A18"/>
    <mergeCell ref="B16:C16"/>
    <mergeCell ref="D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AB86B-B2C1-40CC-A125-79C8B69BF4E4}">
  <sheetPr>
    <pageSetUpPr fitToPage="1"/>
  </sheetPr>
  <dimension ref="B2:O16"/>
  <sheetViews>
    <sheetView workbookViewId="0">
      <selection activeCell="L23" sqref="L23"/>
    </sheetView>
  </sheetViews>
  <sheetFormatPr defaultRowHeight="14.5" x14ac:dyDescent="0.35"/>
  <cols>
    <col min="2" max="2" width="13.1796875" bestFit="1" customWidth="1"/>
    <col min="3" max="4" width="13.1796875" customWidth="1"/>
    <col min="10" max="10" width="12.1796875" customWidth="1"/>
    <col min="11" max="11" width="12.453125" customWidth="1"/>
    <col min="12" max="13" width="12.81640625" customWidth="1"/>
    <col min="15" max="15" width="13.1796875" style="2" bestFit="1" customWidth="1"/>
  </cols>
  <sheetData>
    <row r="2" spans="2:11" x14ac:dyDescent="0.35">
      <c r="B2" s="15" t="s">
        <v>807</v>
      </c>
      <c r="C2" s="14"/>
      <c r="D2" s="14"/>
    </row>
    <row r="4" spans="2:11" ht="22.5" customHeight="1" x14ac:dyDescent="0.35">
      <c r="B4" s="42" t="s">
        <v>808</v>
      </c>
      <c r="C4" s="16" t="s">
        <v>809</v>
      </c>
      <c r="D4" s="510" t="s">
        <v>810</v>
      </c>
      <c r="E4" s="512"/>
      <c r="F4" s="510" t="s">
        <v>811</v>
      </c>
      <c r="G4" s="511"/>
      <c r="H4" s="511"/>
      <c r="I4" s="512"/>
      <c r="J4" s="510" t="s">
        <v>812</v>
      </c>
      <c r="K4" s="511"/>
    </row>
    <row r="5" spans="2:11" s="18" customFormat="1" ht="29" thickBot="1" x14ac:dyDescent="0.3">
      <c r="B5" s="43" t="s">
        <v>808</v>
      </c>
      <c r="C5" s="17" t="s">
        <v>813</v>
      </c>
      <c r="D5" s="17" t="s">
        <v>814</v>
      </c>
      <c r="E5" s="17" t="s">
        <v>815</v>
      </c>
      <c r="F5" s="17" t="s">
        <v>814</v>
      </c>
      <c r="G5" s="17" t="s">
        <v>815</v>
      </c>
      <c r="H5" s="17" t="s">
        <v>816</v>
      </c>
      <c r="I5" s="17" t="s">
        <v>817</v>
      </c>
      <c r="J5" s="17" t="s">
        <v>818</v>
      </c>
      <c r="K5" s="44" t="s">
        <v>819</v>
      </c>
    </row>
    <row r="6" spans="2:11" ht="19.5" customHeight="1" thickBot="1" x14ac:dyDescent="0.4">
      <c r="B6" s="48" t="s">
        <v>820</v>
      </c>
      <c r="C6" s="36" t="s">
        <v>821</v>
      </c>
      <c r="D6" s="38" t="s">
        <v>822</v>
      </c>
      <c r="E6" s="39" t="s">
        <v>823</v>
      </c>
      <c r="F6" s="40" t="s">
        <v>824</v>
      </c>
      <c r="G6" s="41" t="s">
        <v>825</v>
      </c>
      <c r="H6" s="35" t="s">
        <v>826</v>
      </c>
      <c r="I6" s="36" t="s">
        <v>827</v>
      </c>
      <c r="J6" s="37" t="s">
        <v>828</v>
      </c>
      <c r="K6" s="49" t="s">
        <v>829</v>
      </c>
    </row>
    <row r="7" spans="2:11" ht="19.5" customHeight="1" thickBot="1" x14ac:dyDescent="0.4">
      <c r="B7" s="45" t="s">
        <v>830</v>
      </c>
      <c r="C7" s="22" t="s">
        <v>831</v>
      </c>
      <c r="D7" s="31" t="s">
        <v>832</v>
      </c>
      <c r="E7" s="33" t="s">
        <v>833</v>
      </c>
      <c r="F7" s="28" t="s">
        <v>834</v>
      </c>
      <c r="G7" s="21" t="s">
        <v>835</v>
      </c>
      <c r="H7" s="24" t="s">
        <v>836</v>
      </c>
      <c r="I7" s="25" t="s">
        <v>837</v>
      </c>
      <c r="J7" s="30" t="s">
        <v>838</v>
      </c>
      <c r="K7" s="46" t="s">
        <v>839</v>
      </c>
    </row>
    <row r="8" spans="2:11" ht="19.5" customHeight="1" thickBot="1" x14ac:dyDescent="0.4">
      <c r="B8" s="45" t="s">
        <v>840</v>
      </c>
      <c r="C8" s="22" t="s">
        <v>841</v>
      </c>
      <c r="D8" s="31" t="s">
        <v>842</v>
      </c>
      <c r="E8" s="33" t="s">
        <v>843</v>
      </c>
      <c r="F8" s="28" t="s">
        <v>844</v>
      </c>
      <c r="G8" s="29" t="s">
        <v>845</v>
      </c>
      <c r="H8" s="24" t="s">
        <v>846</v>
      </c>
      <c r="I8" s="25" t="s">
        <v>847</v>
      </c>
      <c r="J8" s="30" t="s">
        <v>848</v>
      </c>
      <c r="K8" s="46" t="s">
        <v>849</v>
      </c>
    </row>
    <row r="9" spans="2:11" ht="19.5" customHeight="1" thickBot="1" x14ac:dyDescent="0.4">
      <c r="B9" s="45" t="s">
        <v>850</v>
      </c>
      <c r="C9" s="22" t="s">
        <v>851</v>
      </c>
      <c r="D9" s="26" t="s">
        <v>852</v>
      </c>
      <c r="E9" s="27" t="s">
        <v>853</v>
      </c>
      <c r="F9" s="34" t="s">
        <v>854</v>
      </c>
      <c r="G9" s="32" t="s">
        <v>855</v>
      </c>
      <c r="H9" s="24" t="s">
        <v>856</v>
      </c>
      <c r="I9" s="25" t="s">
        <v>857</v>
      </c>
      <c r="J9" s="23" t="s">
        <v>858</v>
      </c>
      <c r="K9" s="47" t="s">
        <v>859</v>
      </c>
    </row>
    <row r="10" spans="2:11" ht="19.5" customHeight="1" thickBot="1" x14ac:dyDescent="0.4">
      <c r="B10" s="45" t="s">
        <v>860</v>
      </c>
      <c r="C10" s="22" t="s">
        <v>861</v>
      </c>
      <c r="D10" s="31" t="s">
        <v>862</v>
      </c>
      <c r="E10" s="33" t="s">
        <v>863</v>
      </c>
      <c r="F10" s="28" t="s">
        <v>864</v>
      </c>
      <c r="G10" s="29" t="s">
        <v>865</v>
      </c>
      <c r="H10" s="21" t="s">
        <v>866</v>
      </c>
      <c r="I10" s="22" t="s">
        <v>867</v>
      </c>
      <c r="J10" s="23" t="s">
        <v>868</v>
      </c>
      <c r="K10" s="47" t="s">
        <v>869</v>
      </c>
    </row>
    <row r="11" spans="2:11" ht="19.5" customHeight="1" thickBot="1" x14ac:dyDescent="0.4">
      <c r="B11" s="45" t="s">
        <v>870</v>
      </c>
      <c r="C11" s="22" t="s">
        <v>871</v>
      </c>
      <c r="D11" s="31" t="s">
        <v>872</v>
      </c>
      <c r="E11" s="27" t="s">
        <v>873</v>
      </c>
      <c r="F11" s="28" t="s">
        <v>874</v>
      </c>
      <c r="G11" s="29" t="s">
        <v>875</v>
      </c>
      <c r="H11" s="21" t="s">
        <v>876</v>
      </c>
      <c r="I11" s="22" t="s">
        <v>877</v>
      </c>
      <c r="J11" s="23" t="s">
        <v>878</v>
      </c>
      <c r="K11" s="47" t="s">
        <v>879</v>
      </c>
    </row>
    <row r="12" spans="2:11" ht="19.5" customHeight="1" x14ac:dyDescent="0.35">
      <c r="B12" s="45" t="s">
        <v>880</v>
      </c>
      <c r="C12" s="22" t="s">
        <v>881</v>
      </c>
      <c r="D12" s="26" t="s">
        <v>882</v>
      </c>
      <c r="E12" s="27" t="s">
        <v>883</v>
      </c>
      <c r="F12" s="34" t="s">
        <v>884</v>
      </c>
      <c r="G12" s="32" t="s">
        <v>885</v>
      </c>
      <c r="H12" s="24" t="s">
        <v>886</v>
      </c>
      <c r="I12" s="25" t="s">
        <v>887</v>
      </c>
      <c r="J12" s="23" t="s">
        <v>888</v>
      </c>
      <c r="K12" s="47" t="s">
        <v>889</v>
      </c>
    </row>
    <row r="13" spans="2:11" ht="19.5" customHeight="1" x14ac:dyDescent="0.35">
      <c r="B13" s="45" t="s">
        <v>890</v>
      </c>
      <c r="C13" s="22" t="s">
        <v>891</v>
      </c>
      <c r="D13" s="31" t="s">
        <v>892</v>
      </c>
      <c r="E13" s="33" t="s">
        <v>893</v>
      </c>
      <c r="F13" s="28" t="s">
        <v>874</v>
      </c>
      <c r="G13" s="29" t="s">
        <v>894</v>
      </c>
      <c r="H13" s="21" t="s">
        <v>895</v>
      </c>
      <c r="I13" s="22" t="s">
        <v>896</v>
      </c>
      <c r="J13" s="30" t="s">
        <v>879</v>
      </c>
      <c r="K13" s="46" t="s">
        <v>878</v>
      </c>
    </row>
    <row r="14" spans="2:11" ht="19.5" customHeight="1" x14ac:dyDescent="0.35">
      <c r="B14" s="45" t="s">
        <v>897</v>
      </c>
      <c r="C14" s="22" t="s">
        <v>898</v>
      </c>
      <c r="D14" s="31" t="s">
        <v>899</v>
      </c>
      <c r="E14" s="27" t="s">
        <v>900</v>
      </c>
      <c r="F14" s="28" t="s">
        <v>901</v>
      </c>
      <c r="G14" s="32" t="s">
        <v>902</v>
      </c>
      <c r="H14" s="24" t="s">
        <v>903</v>
      </c>
      <c r="I14" s="25" t="s">
        <v>904</v>
      </c>
      <c r="J14" s="23" t="s">
        <v>905</v>
      </c>
      <c r="K14" s="47" t="s">
        <v>906</v>
      </c>
    </row>
    <row r="15" spans="2:11" ht="19.5" customHeight="1" x14ac:dyDescent="0.35">
      <c r="B15" s="50" t="s">
        <v>907</v>
      </c>
      <c r="C15" s="51" t="s">
        <v>908</v>
      </c>
      <c r="D15" s="52" t="s">
        <v>909</v>
      </c>
      <c r="E15" s="53" t="s">
        <v>910</v>
      </c>
      <c r="F15" s="54" t="s">
        <v>911</v>
      </c>
      <c r="G15" s="55" t="s">
        <v>912</v>
      </c>
      <c r="H15" s="56" t="s">
        <v>913</v>
      </c>
      <c r="I15" s="51" t="s">
        <v>914</v>
      </c>
      <c r="J15" s="57" t="s">
        <v>828</v>
      </c>
      <c r="K15" s="58" t="s">
        <v>829</v>
      </c>
    </row>
    <row r="16" spans="2:11" x14ac:dyDescent="0.35">
      <c r="B16" s="13" t="s">
        <v>915</v>
      </c>
      <c r="C16" s="13"/>
      <c r="D16" s="13"/>
    </row>
  </sheetData>
  <mergeCells count="3">
    <mergeCell ref="J4:K4"/>
    <mergeCell ref="F4:I4"/>
    <mergeCell ref="D4:E4"/>
  </mergeCells>
  <pageMargins left="0.25" right="0.25" top="0.75" bottom="0.75" header="0.3" footer="0.3"/>
  <pageSetup paperSize="120" scale="45" orientation="portrait" horizontalDpi="1200" verticalDpi="1200" r:id="rId1"/>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DB20-AFE1-4799-B292-48E21C0CE5E0}">
  <dimension ref="A1:E13"/>
  <sheetViews>
    <sheetView zoomScaleNormal="100" workbookViewId="0">
      <selection activeCell="C25" sqref="C25"/>
    </sheetView>
  </sheetViews>
  <sheetFormatPr defaultColWidth="9.1796875" defaultRowHeight="11.5" x14ac:dyDescent="0.3"/>
  <cols>
    <col min="1" max="1" width="17.1796875" style="2" customWidth="1"/>
    <col min="2" max="2" width="13.54296875" style="122" bestFit="1" customWidth="1"/>
    <col min="3" max="3" width="65.81640625" style="122" customWidth="1"/>
    <col min="4" max="4" width="44.81640625" style="122" customWidth="1"/>
    <col min="5" max="5" width="114.54296875" style="2" customWidth="1"/>
    <col min="6" max="16384" width="9.1796875" style="2"/>
  </cols>
  <sheetData>
    <row r="1" spans="1:5" x14ac:dyDescent="0.3">
      <c r="A1" s="140" t="s">
        <v>916</v>
      </c>
      <c r="B1" s="140" t="s">
        <v>917</v>
      </c>
      <c r="C1" s="140" t="s">
        <v>916</v>
      </c>
      <c r="D1" s="140" t="s">
        <v>918</v>
      </c>
      <c r="E1" s="140" t="s">
        <v>919</v>
      </c>
    </row>
    <row r="2" spans="1:5" ht="58.5" customHeight="1" x14ac:dyDescent="0.3">
      <c r="A2" s="513" t="s">
        <v>920</v>
      </c>
      <c r="B2" s="123" t="s">
        <v>921</v>
      </c>
      <c r="C2" s="123" t="s">
        <v>922</v>
      </c>
      <c r="D2" s="128" t="s">
        <v>923</v>
      </c>
      <c r="E2" s="128" t="s">
        <v>924</v>
      </c>
    </row>
    <row r="3" spans="1:5" ht="23.5" thickBot="1" x14ac:dyDescent="0.35">
      <c r="A3" s="514"/>
      <c r="B3" s="130" t="s">
        <v>925</v>
      </c>
      <c r="C3" s="130" t="s">
        <v>926</v>
      </c>
      <c r="D3" s="133"/>
      <c r="E3" s="131" t="s">
        <v>927</v>
      </c>
    </row>
    <row r="4" spans="1:5" ht="45.65" customHeight="1" x14ac:dyDescent="0.3">
      <c r="A4" s="515" t="s">
        <v>928</v>
      </c>
      <c r="B4" s="125" t="s">
        <v>929</v>
      </c>
      <c r="C4" s="125" t="s">
        <v>930</v>
      </c>
      <c r="D4" s="134"/>
      <c r="E4" s="129" t="s">
        <v>931</v>
      </c>
    </row>
    <row r="5" spans="1:5" ht="23" x14ac:dyDescent="0.3">
      <c r="A5" s="516"/>
      <c r="B5" s="126" t="s">
        <v>932</v>
      </c>
      <c r="C5" s="126" t="s">
        <v>933</v>
      </c>
      <c r="D5" s="135"/>
      <c r="E5" s="136" t="s">
        <v>934</v>
      </c>
    </row>
    <row r="6" spans="1:5" ht="23" x14ac:dyDescent="0.3">
      <c r="A6" s="516"/>
      <c r="B6" s="126" t="s">
        <v>935</v>
      </c>
      <c r="C6" s="126" t="s">
        <v>936</v>
      </c>
      <c r="D6" s="135"/>
      <c r="E6" s="136" t="s">
        <v>937</v>
      </c>
    </row>
    <row r="7" spans="1:5" ht="56.25" customHeight="1" thickBot="1" x14ac:dyDescent="0.35">
      <c r="A7" s="517"/>
      <c r="B7" s="130" t="s">
        <v>938</v>
      </c>
      <c r="C7" s="130" t="s">
        <v>939</v>
      </c>
      <c r="D7" s="133"/>
      <c r="E7" s="131" t="s">
        <v>940</v>
      </c>
    </row>
    <row r="8" spans="1:5" ht="23" x14ac:dyDescent="0.3">
      <c r="A8" s="518" t="s">
        <v>941</v>
      </c>
      <c r="B8" s="125" t="s">
        <v>942</v>
      </c>
      <c r="C8" s="125" t="s">
        <v>943</v>
      </c>
      <c r="D8" s="9" t="s">
        <v>944</v>
      </c>
      <c r="E8" s="9" t="s">
        <v>945</v>
      </c>
    </row>
    <row r="9" spans="1:5" ht="23.5" thickBot="1" x14ac:dyDescent="0.35">
      <c r="A9" s="519"/>
      <c r="B9" s="130" t="s">
        <v>946</v>
      </c>
      <c r="C9" s="130" t="s">
        <v>947</v>
      </c>
      <c r="D9" s="130"/>
      <c r="E9" s="131" t="s">
        <v>948</v>
      </c>
    </row>
    <row r="10" spans="1:5" ht="46.5" thickBot="1" x14ac:dyDescent="0.35">
      <c r="A10" s="138" t="s">
        <v>949</v>
      </c>
      <c r="B10" s="132" t="s">
        <v>950</v>
      </c>
      <c r="C10" s="124" t="s">
        <v>951</v>
      </c>
      <c r="D10" s="132" t="s">
        <v>952</v>
      </c>
      <c r="E10" s="132" t="s">
        <v>952</v>
      </c>
    </row>
    <row r="11" spans="1:5" ht="15.75" customHeight="1" x14ac:dyDescent="0.3">
      <c r="A11" s="428" t="s">
        <v>953</v>
      </c>
      <c r="B11" s="429"/>
      <c r="C11" s="430"/>
      <c r="D11" s="430"/>
      <c r="E11" s="431"/>
    </row>
    <row r="12" spans="1:5" ht="34.5" x14ac:dyDescent="0.3">
      <c r="A12" s="139" t="s">
        <v>954</v>
      </c>
      <c r="B12" s="123" t="s">
        <v>955</v>
      </c>
      <c r="C12" s="127"/>
      <c r="D12" s="127" t="s">
        <v>956</v>
      </c>
      <c r="E12" s="128"/>
    </row>
    <row r="13" spans="1:5" ht="38.25" customHeight="1" x14ac:dyDescent="0.3">
      <c r="A13" s="395" t="s">
        <v>957</v>
      </c>
      <c r="B13" s="130" t="s">
        <v>958</v>
      </c>
      <c r="C13" s="133"/>
      <c r="D13" s="137">
        <v>44</v>
      </c>
      <c r="E13" s="137"/>
    </row>
  </sheetData>
  <sheetProtection sheet="1" objects="1" scenarios="1"/>
  <mergeCells count="3">
    <mergeCell ref="A2:A3"/>
    <mergeCell ref="A4:A7"/>
    <mergeCell ref="A8:A9"/>
  </mergeCells>
  <phoneticPr fontId="32" type="noConversion"/>
  <pageMargins left="0.7" right="0.7" top="0.75" bottom="0.75" header="0.3" footer="0.3"/>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4AD28-B7F0-4F11-9752-018E8BFB4B1B}">
  <sheetPr>
    <tabColor theme="2" tint="-0.499984740745262"/>
  </sheetPr>
  <dimension ref="A18:B45"/>
  <sheetViews>
    <sheetView topLeftCell="A6" workbookViewId="0">
      <selection activeCell="F25" sqref="F25"/>
    </sheetView>
  </sheetViews>
  <sheetFormatPr defaultRowHeight="14.5" x14ac:dyDescent="0.35"/>
  <cols>
    <col min="1" max="1" width="23.54296875" customWidth="1"/>
    <col min="2" max="2" width="29.453125" customWidth="1"/>
  </cols>
  <sheetData>
    <row r="18" spans="1:2" x14ac:dyDescent="0.35">
      <c r="A18" s="215" t="s">
        <v>959</v>
      </c>
      <c r="B18" s="215" t="s">
        <v>960</v>
      </c>
    </row>
    <row r="19" spans="1:2" x14ac:dyDescent="0.35">
      <c r="A19" s="216" t="s">
        <v>961</v>
      </c>
      <c r="B19" s="217" t="s">
        <v>962</v>
      </c>
    </row>
    <row r="20" spans="1:2" x14ac:dyDescent="0.35">
      <c r="A20" s="216" t="s">
        <v>963</v>
      </c>
      <c r="B20" s="217" t="s">
        <v>962</v>
      </c>
    </row>
    <row r="21" spans="1:2" x14ac:dyDescent="0.35">
      <c r="A21" s="216" t="s">
        <v>964</v>
      </c>
      <c r="B21" s="217" t="s">
        <v>962</v>
      </c>
    </row>
    <row r="22" spans="1:2" x14ac:dyDescent="0.35">
      <c r="A22" s="216" t="s">
        <v>965</v>
      </c>
      <c r="B22" s="217" t="s">
        <v>962</v>
      </c>
    </row>
    <row r="23" spans="1:2" x14ac:dyDescent="0.35">
      <c r="A23" s="216" t="s">
        <v>966</v>
      </c>
      <c r="B23" s="217" t="s">
        <v>962</v>
      </c>
    </row>
    <row r="24" spans="1:2" x14ac:dyDescent="0.35">
      <c r="A24" s="216" t="s">
        <v>777</v>
      </c>
      <c r="B24" s="217" t="s">
        <v>962</v>
      </c>
    </row>
    <row r="25" spans="1:2" x14ac:dyDescent="0.35">
      <c r="A25" s="216" t="s">
        <v>967</v>
      </c>
      <c r="B25" s="217" t="s">
        <v>962</v>
      </c>
    </row>
    <row r="26" spans="1:2" x14ac:dyDescent="0.35">
      <c r="A26" s="216" t="s">
        <v>968</v>
      </c>
      <c r="B26" s="217" t="s">
        <v>962</v>
      </c>
    </row>
    <row r="27" spans="1:2" x14ac:dyDescent="0.35">
      <c r="A27" s="216" t="s">
        <v>969</v>
      </c>
      <c r="B27" s="217" t="s">
        <v>962</v>
      </c>
    </row>
    <row r="28" spans="1:2" x14ac:dyDescent="0.35">
      <c r="A28" s="216" t="s">
        <v>970</v>
      </c>
      <c r="B28" s="217" t="s">
        <v>962</v>
      </c>
    </row>
    <row r="29" spans="1:2" x14ac:dyDescent="0.35">
      <c r="A29" s="216" t="s">
        <v>971</v>
      </c>
      <c r="B29" s="217" t="s">
        <v>962</v>
      </c>
    </row>
    <row r="30" spans="1:2" x14ac:dyDescent="0.35">
      <c r="A30" s="216" t="s">
        <v>972</v>
      </c>
      <c r="B30" s="217" t="s">
        <v>962</v>
      </c>
    </row>
    <row r="31" spans="1:2" x14ac:dyDescent="0.35">
      <c r="A31" s="216" t="s">
        <v>973</v>
      </c>
      <c r="B31" s="217" t="s">
        <v>962</v>
      </c>
    </row>
    <row r="32" spans="1:2" x14ac:dyDescent="0.35">
      <c r="A32" s="216" t="s">
        <v>974</v>
      </c>
      <c r="B32" s="217" t="s">
        <v>962</v>
      </c>
    </row>
    <row r="33" spans="1:2" x14ac:dyDescent="0.35">
      <c r="A33" s="216" t="s">
        <v>975</v>
      </c>
      <c r="B33" s="217" t="s">
        <v>962</v>
      </c>
    </row>
    <row r="34" spans="1:2" x14ac:dyDescent="0.35">
      <c r="A34" s="216" t="s">
        <v>976</v>
      </c>
      <c r="B34" s="217" t="s">
        <v>962</v>
      </c>
    </row>
    <row r="35" spans="1:2" x14ac:dyDescent="0.35">
      <c r="A35" s="216" t="s">
        <v>977</v>
      </c>
      <c r="B35" s="217" t="s">
        <v>962</v>
      </c>
    </row>
    <row r="36" spans="1:2" x14ac:dyDescent="0.35">
      <c r="A36" s="216" t="s">
        <v>978</v>
      </c>
      <c r="B36" s="217" t="s">
        <v>962</v>
      </c>
    </row>
    <row r="37" spans="1:2" x14ac:dyDescent="0.35">
      <c r="A37" s="216" t="s">
        <v>778</v>
      </c>
      <c r="B37" s="217" t="s">
        <v>962</v>
      </c>
    </row>
    <row r="38" spans="1:2" x14ac:dyDescent="0.35">
      <c r="A38" s="216" t="s">
        <v>979</v>
      </c>
      <c r="B38" s="217" t="s">
        <v>980</v>
      </c>
    </row>
    <row r="39" spans="1:2" x14ac:dyDescent="0.35">
      <c r="A39" s="216" t="s">
        <v>981</v>
      </c>
      <c r="B39" s="217" t="s">
        <v>982</v>
      </c>
    </row>
    <row r="40" spans="1:2" x14ac:dyDescent="0.35">
      <c r="A40" s="216" t="s">
        <v>983</v>
      </c>
      <c r="B40" s="217" t="s">
        <v>982</v>
      </c>
    </row>
    <row r="41" spans="1:2" x14ac:dyDescent="0.35">
      <c r="A41" s="216" t="s">
        <v>984</v>
      </c>
      <c r="B41" s="217" t="s">
        <v>982</v>
      </c>
    </row>
    <row r="42" spans="1:2" x14ac:dyDescent="0.35">
      <c r="A42" s="216" t="s">
        <v>985</v>
      </c>
      <c r="B42" s="217" t="s">
        <v>982</v>
      </c>
    </row>
    <row r="43" spans="1:2" x14ac:dyDescent="0.35">
      <c r="A43" s="216" t="s">
        <v>986</v>
      </c>
      <c r="B43" s="217" t="s">
        <v>982</v>
      </c>
    </row>
    <row r="44" spans="1:2" x14ac:dyDescent="0.35">
      <c r="A44" s="216" t="s">
        <v>987</v>
      </c>
      <c r="B44" s="217" t="s">
        <v>982</v>
      </c>
    </row>
    <row r="45" spans="1:2" x14ac:dyDescent="0.35">
      <c r="A45" s="216" t="s">
        <v>988</v>
      </c>
      <c r="B45" s="217" t="s">
        <v>982</v>
      </c>
    </row>
  </sheetData>
  <sheetProtection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0B392-E18D-4A7C-B8F1-B68B7F764468}">
  <sheetPr>
    <tabColor theme="2" tint="-0.499984740745262"/>
  </sheetPr>
  <dimension ref="A1:L47"/>
  <sheetViews>
    <sheetView topLeftCell="A14" zoomScale="80" zoomScaleNormal="80" workbookViewId="0">
      <selection activeCell="F20" sqref="F20:F21"/>
    </sheetView>
  </sheetViews>
  <sheetFormatPr defaultRowHeight="14.5" x14ac:dyDescent="0.35"/>
  <cols>
    <col min="1" max="1" width="33.81640625" style="219" customWidth="1"/>
    <col min="2" max="2" width="66" style="219" customWidth="1"/>
    <col min="3" max="3" width="21.1796875" customWidth="1"/>
    <col min="4" max="4" width="11.1796875" customWidth="1"/>
    <col min="5" max="5" width="23.81640625" bestFit="1" customWidth="1"/>
    <col min="6" max="6" width="44.453125" style="219" customWidth="1"/>
    <col min="7" max="7" width="13.1796875" customWidth="1"/>
    <col min="8" max="8" width="10.81640625" customWidth="1"/>
    <col min="9" max="9" width="13.1796875" customWidth="1"/>
    <col min="10" max="10" width="11.1796875" customWidth="1"/>
  </cols>
  <sheetData>
    <row r="1" spans="1:6" ht="29" hidden="1" x14ac:dyDescent="0.35">
      <c r="A1" s="218" t="s">
        <v>989</v>
      </c>
    </row>
    <row r="2" spans="1:6" hidden="1" x14ac:dyDescent="0.35">
      <c r="A2" s="218" t="s">
        <v>990</v>
      </c>
    </row>
    <row r="3" spans="1:6" ht="29" hidden="1" x14ac:dyDescent="0.35">
      <c r="A3" s="218" t="s">
        <v>991</v>
      </c>
    </row>
    <row r="4" spans="1:6" hidden="1" x14ac:dyDescent="0.35">
      <c r="A4" s="219" t="s">
        <v>992</v>
      </c>
    </row>
    <row r="5" spans="1:6" hidden="1" x14ac:dyDescent="0.35">
      <c r="A5" s="219" t="s">
        <v>993</v>
      </c>
    </row>
    <row r="6" spans="1:6" hidden="1" x14ac:dyDescent="0.35">
      <c r="A6" s="219" t="s">
        <v>994</v>
      </c>
    </row>
    <row r="7" spans="1:6" hidden="1" x14ac:dyDescent="0.35">
      <c r="A7" s="219" t="s">
        <v>995</v>
      </c>
    </row>
    <row r="8" spans="1:6" hidden="1" x14ac:dyDescent="0.35">
      <c r="A8" s="219" t="s">
        <v>996</v>
      </c>
    </row>
    <row r="9" spans="1:6" hidden="1" x14ac:dyDescent="0.35">
      <c r="A9" s="219" t="s">
        <v>997</v>
      </c>
    </row>
    <row r="10" spans="1:6" hidden="1" x14ac:dyDescent="0.35"/>
    <row r="11" spans="1:6" hidden="1" x14ac:dyDescent="0.35">
      <c r="A11" s="220" t="s">
        <v>998</v>
      </c>
    </row>
    <row r="12" spans="1:6" hidden="1" x14ac:dyDescent="0.35">
      <c r="A12" s="220" t="s">
        <v>999</v>
      </c>
    </row>
    <row r="13" spans="1:6" s="222" customFormat="1" hidden="1" x14ac:dyDescent="0.35">
      <c r="A13" s="221" t="s">
        <v>1000</v>
      </c>
      <c r="B13" s="221"/>
      <c r="F13" s="221"/>
    </row>
    <row r="14" spans="1:6" x14ac:dyDescent="0.35">
      <c r="A14" s="220"/>
    </row>
    <row r="15" spans="1:6" s="225" customFormat="1" x14ac:dyDescent="0.35">
      <c r="A15" s="223" t="s">
        <v>1001</v>
      </c>
      <c r="B15" s="520" t="s">
        <v>1002</v>
      </c>
      <c r="C15" s="520"/>
      <c r="D15" s="520"/>
      <c r="E15" s="520"/>
      <c r="F15" s="224"/>
    </row>
    <row r="16" spans="1:6" s="225" customFormat="1" ht="16.5" x14ac:dyDescent="0.35">
      <c r="A16" s="226" t="s">
        <v>1003</v>
      </c>
      <c r="B16" s="227" t="s">
        <v>1004</v>
      </c>
      <c r="C16" s="521" t="s">
        <v>1005</v>
      </c>
      <c r="D16" s="522"/>
      <c r="E16" s="523"/>
      <c r="F16" s="224"/>
    </row>
    <row r="17" spans="1:12" s="225" customFormat="1" ht="33" customHeight="1" x14ac:dyDescent="0.35">
      <c r="A17" s="226" t="s">
        <v>1006</v>
      </c>
      <c r="B17" s="228" t="s">
        <v>1007</v>
      </c>
      <c r="C17" s="524" t="s">
        <v>1008</v>
      </c>
      <c r="D17" s="524"/>
      <c r="E17" s="524"/>
      <c r="F17" s="224"/>
    </row>
    <row r="18" spans="1:12" x14ac:dyDescent="0.35">
      <c r="A18" s="229" t="s">
        <v>1009</v>
      </c>
      <c r="B18" s="525">
        <v>45658</v>
      </c>
      <c r="C18" s="526"/>
      <c r="D18" s="527"/>
      <c r="E18" s="528"/>
      <c r="J18" s="219"/>
    </row>
    <row r="19" spans="1:12" ht="16.5" x14ac:dyDescent="0.35">
      <c r="A19" s="230" t="s">
        <v>1010</v>
      </c>
      <c r="B19" s="531" t="s">
        <v>1011</v>
      </c>
      <c r="C19" s="532"/>
      <c r="D19" s="529"/>
      <c r="E19" s="530"/>
      <c r="G19" s="537" t="s">
        <v>1012</v>
      </c>
      <c r="H19" s="537"/>
      <c r="I19" s="537"/>
      <c r="J19" s="537"/>
      <c r="K19" s="537"/>
      <c r="L19" s="537"/>
    </row>
    <row r="20" spans="1:12" ht="15.5" x14ac:dyDescent="0.35">
      <c r="A20" s="538" t="s">
        <v>1013</v>
      </c>
      <c r="B20" s="538" t="s">
        <v>1014</v>
      </c>
      <c r="C20" s="540" t="s">
        <v>1015</v>
      </c>
      <c r="D20" s="538" t="s">
        <v>1016</v>
      </c>
      <c r="E20" s="542" t="s">
        <v>1017</v>
      </c>
      <c r="F20" s="538" t="s">
        <v>1018</v>
      </c>
      <c r="G20" s="544" t="s">
        <v>1019</v>
      </c>
      <c r="H20" s="546" t="s">
        <v>1020</v>
      </c>
      <c r="I20" s="547"/>
      <c r="J20" s="547"/>
      <c r="K20" s="547"/>
      <c r="L20" s="548" t="s">
        <v>1021</v>
      </c>
    </row>
    <row r="21" spans="1:12" ht="134.15" customHeight="1" x14ac:dyDescent="0.35">
      <c r="A21" s="539"/>
      <c r="B21" s="539"/>
      <c r="C21" s="541"/>
      <c r="D21" s="539"/>
      <c r="E21" s="543"/>
      <c r="F21" s="539"/>
      <c r="G21" s="545"/>
      <c r="H21" s="231" t="s">
        <v>1022</v>
      </c>
      <c r="I21" s="232" t="s">
        <v>1023</v>
      </c>
      <c r="J21" s="231" t="s">
        <v>1024</v>
      </c>
      <c r="K21" s="233" t="s">
        <v>1025</v>
      </c>
      <c r="L21" s="548"/>
    </row>
    <row r="22" spans="1:12" ht="43.5" x14ac:dyDescent="0.35">
      <c r="A22" s="238" t="s">
        <v>1026</v>
      </c>
      <c r="B22" s="239" t="s">
        <v>1027</v>
      </c>
      <c r="C22" s="398">
        <f>24+28</f>
        <v>52</v>
      </c>
      <c r="D22" s="396">
        <f>100.944+117.768</f>
        <v>218.71199999999999</v>
      </c>
      <c r="E22" s="397" t="s">
        <v>1028</v>
      </c>
      <c r="F22" s="239" t="s">
        <v>1029</v>
      </c>
      <c r="G22" s="301"/>
      <c r="H22" s="301"/>
      <c r="I22" s="301"/>
      <c r="J22" s="301"/>
      <c r="K22" s="301"/>
      <c r="L22" s="301">
        <v>100</v>
      </c>
    </row>
    <row r="23" spans="1:12" ht="43.5" x14ac:dyDescent="0.35">
      <c r="A23" s="238" t="s">
        <v>1030</v>
      </c>
      <c r="B23" s="239" t="s">
        <v>1031</v>
      </c>
      <c r="C23" s="398">
        <f>174+156</f>
        <v>330</v>
      </c>
      <c r="D23" s="396">
        <f>29.111+29.695</f>
        <v>58.805999999999997</v>
      </c>
      <c r="E23" s="397" t="s">
        <v>1028</v>
      </c>
      <c r="F23" s="239" t="s">
        <v>1029</v>
      </c>
      <c r="G23" s="301"/>
      <c r="H23" s="301"/>
      <c r="I23" s="301"/>
      <c r="J23" s="301"/>
      <c r="K23" s="301"/>
      <c r="L23" s="301">
        <v>100</v>
      </c>
    </row>
    <row r="24" spans="1:12" ht="58" x14ac:dyDescent="0.35">
      <c r="A24" s="238" t="s">
        <v>1030</v>
      </c>
      <c r="B24" s="239" t="s">
        <v>1031</v>
      </c>
      <c r="C24" s="398">
        <f>10800+4958</f>
        <v>15758</v>
      </c>
      <c r="D24" s="396">
        <f>1209+2577.324</f>
        <v>3786.3240000000001</v>
      </c>
      <c r="E24" s="397" t="s">
        <v>1028</v>
      </c>
      <c r="F24" s="239" t="s">
        <v>1032</v>
      </c>
      <c r="G24" s="301"/>
      <c r="H24" s="301"/>
      <c r="I24" s="301"/>
      <c r="J24" s="301"/>
      <c r="K24" s="301"/>
      <c r="L24" s="301">
        <v>100</v>
      </c>
    </row>
    <row r="25" spans="1:12" ht="43.5" x14ac:dyDescent="0.35">
      <c r="A25" s="238" t="s">
        <v>1033</v>
      </c>
      <c r="B25" s="239" t="s">
        <v>1034</v>
      </c>
      <c r="C25" s="398">
        <v>50</v>
      </c>
      <c r="D25" s="396">
        <v>17.213000000000001</v>
      </c>
      <c r="E25" s="397" t="s">
        <v>1028</v>
      </c>
      <c r="F25" s="239" t="s">
        <v>1029</v>
      </c>
      <c r="G25" s="301"/>
      <c r="H25" s="301"/>
      <c r="I25" s="301"/>
      <c r="J25" s="301"/>
      <c r="K25" s="301"/>
      <c r="L25" s="301">
        <v>100</v>
      </c>
    </row>
    <row r="26" spans="1:12" ht="58.5" customHeight="1" x14ac:dyDescent="0.35">
      <c r="A26" s="238" t="s">
        <v>1033</v>
      </c>
      <c r="B26" s="239" t="s">
        <v>1034</v>
      </c>
      <c r="C26" s="398">
        <v>7</v>
      </c>
      <c r="D26" s="396">
        <v>0.34699999999999998</v>
      </c>
      <c r="E26" s="397" t="s">
        <v>1028</v>
      </c>
      <c r="F26" s="239" t="s">
        <v>1032</v>
      </c>
      <c r="G26" s="301"/>
      <c r="H26" s="301"/>
      <c r="I26" s="301"/>
      <c r="J26" s="301"/>
      <c r="K26" s="301"/>
      <c r="L26" s="301">
        <v>100</v>
      </c>
    </row>
    <row r="27" spans="1:12" ht="43.5" x14ac:dyDescent="0.35">
      <c r="A27" s="238" t="s">
        <v>1035</v>
      </c>
      <c r="B27" s="239" t="s">
        <v>1036</v>
      </c>
      <c r="C27" s="398">
        <v>116</v>
      </c>
      <c r="D27" s="396">
        <v>19.213000000000001</v>
      </c>
      <c r="E27" s="397" t="s">
        <v>1028</v>
      </c>
      <c r="F27" s="239" t="s">
        <v>1029</v>
      </c>
      <c r="G27" s="301"/>
      <c r="H27" s="301"/>
      <c r="I27" s="301"/>
      <c r="J27" s="301"/>
      <c r="K27" s="301"/>
      <c r="L27" s="301">
        <v>100</v>
      </c>
    </row>
    <row r="28" spans="1:12" ht="58" x14ac:dyDescent="0.35">
      <c r="A28" s="238" t="s">
        <v>1035</v>
      </c>
      <c r="B28" s="239" t="s">
        <v>1036</v>
      </c>
      <c r="C28" s="398">
        <v>17321</v>
      </c>
      <c r="D28" s="396">
        <v>1993.2150000000001</v>
      </c>
      <c r="E28" s="397" t="s">
        <v>1028</v>
      </c>
      <c r="F28" s="239" t="s">
        <v>1032</v>
      </c>
      <c r="G28" s="301"/>
      <c r="H28" s="301"/>
      <c r="I28" s="301"/>
      <c r="J28" s="301"/>
      <c r="K28" s="301"/>
      <c r="L28" s="301">
        <v>100</v>
      </c>
    </row>
    <row r="29" spans="1:12" ht="58" x14ac:dyDescent="0.35">
      <c r="A29" s="238" t="s">
        <v>1037</v>
      </c>
      <c r="B29" s="239" t="s">
        <v>1038</v>
      </c>
      <c r="C29" s="398">
        <v>5900</v>
      </c>
      <c r="D29" s="396">
        <v>2377.395</v>
      </c>
      <c r="E29" s="397" t="s">
        <v>1028</v>
      </c>
      <c r="F29" s="239" t="s">
        <v>1029</v>
      </c>
      <c r="G29" s="301"/>
      <c r="H29" s="301"/>
      <c r="I29" s="301"/>
      <c r="J29" s="301"/>
      <c r="K29" s="301"/>
      <c r="L29" s="301">
        <v>100</v>
      </c>
    </row>
    <row r="30" spans="1:12" ht="58" x14ac:dyDescent="0.35">
      <c r="A30" s="238" t="s">
        <v>1037</v>
      </c>
      <c r="B30" s="239" t="s">
        <v>1038</v>
      </c>
      <c r="C30" s="398">
        <v>31906</v>
      </c>
      <c r="D30" s="396">
        <v>7828.5209999999988</v>
      </c>
      <c r="E30" s="397" t="s">
        <v>1028</v>
      </c>
      <c r="F30" s="239" t="s">
        <v>1032</v>
      </c>
      <c r="G30" s="301"/>
      <c r="H30" s="301"/>
      <c r="I30" s="301"/>
      <c r="J30" s="301"/>
      <c r="K30" s="301"/>
      <c r="L30" s="301">
        <v>100</v>
      </c>
    </row>
    <row r="31" spans="1:12" ht="58" x14ac:dyDescent="0.35">
      <c r="A31" s="238" t="s">
        <v>1039</v>
      </c>
      <c r="B31" s="239" t="s">
        <v>1040</v>
      </c>
      <c r="C31" s="398">
        <v>2883</v>
      </c>
      <c r="D31" s="396">
        <v>1364.4549999999999</v>
      </c>
      <c r="E31" s="397" t="s">
        <v>1028</v>
      </c>
      <c r="F31" s="239" t="s">
        <v>1029</v>
      </c>
      <c r="G31" s="301"/>
      <c r="H31" s="301"/>
      <c r="I31" s="301"/>
      <c r="J31" s="301"/>
      <c r="K31" s="301"/>
      <c r="L31" s="301">
        <v>100</v>
      </c>
    </row>
    <row r="32" spans="1:12" ht="58" x14ac:dyDescent="0.35">
      <c r="A32" s="238" t="s">
        <v>1039</v>
      </c>
      <c r="B32" s="239" t="s">
        <v>1040</v>
      </c>
      <c r="C32" s="398">
        <v>1031</v>
      </c>
      <c r="D32" s="396">
        <v>854.33</v>
      </c>
      <c r="E32" s="397" t="s">
        <v>1028</v>
      </c>
      <c r="F32" s="239" t="s">
        <v>1032</v>
      </c>
      <c r="G32" s="301"/>
      <c r="H32" s="301"/>
      <c r="I32" s="301"/>
      <c r="J32" s="301"/>
      <c r="K32" s="301"/>
      <c r="L32" s="301">
        <v>100</v>
      </c>
    </row>
    <row r="33" spans="1:12" ht="58" x14ac:dyDescent="0.35">
      <c r="A33" s="238" t="s">
        <v>1041</v>
      </c>
      <c r="B33" s="239" t="s">
        <v>1042</v>
      </c>
      <c r="C33" s="398">
        <v>28127</v>
      </c>
      <c r="D33" s="396">
        <v>32431.981999999996</v>
      </c>
      <c r="E33" s="397" t="s">
        <v>1028</v>
      </c>
      <c r="F33" s="239" t="s">
        <v>1029</v>
      </c>
      <c r="G33" s="301"/>
      <c r="H33" s="301"/>
      <c r="I33" s="301"/>
      <c r="J33" s="301"/>
      <c r="K33" s="301"/>
      <c r="L33" s="301">
        <v>100</v>
      </c>
    </row>
    <row r="34" spans="1:12" ht="58" x14ac:dyDescent="0.35">
      <c r="A34" s="238" t="s">
        <v>1041</v>
      </c>
      <c r="B34" s="239" t="s">
        <v>1042</v>
      </c>
      <c r="C34" s="398">
        <v>4630</v>
      </c>
      <c r="D34" s="396">
        <v>6297.4720000000016</v>
      </c>
      <c r="E34" s="397" t="s">
        <v>1028</v>
      </c>
      <c r="F34" s="239" t="s">
        <v>1032</v>
      </c>
      <c r="G34" s="301"/>
      <c r="H34" s="301"/>
      <c r="I34" s="301"/>
      <c r="J34" s="301"/>
      <c r="K34" s="301"/>
      <c r="L34" s="301">
        <v>100</v>
      </c>
    </row>
    <row r="35" spans="1:12" ht="58" x14ac:dyDescent="0.35">
      <c r="A35" s="238" t="s">
        <v>1043</v>
      </c>
      <c r="B35" s="239" t="s">
        <v>1044</v>
      </c>
      <c r="C35" s="398">
        <v>945</v>
      </c>
      <c r="D35" s="396">
        <v>444.91199999999992</v>
      </c>
      <c r="E35" s="397" t="s">
        <v>1028</v>
      </c>
      <c r="F35" s="239" t="s">
        <v>1029</v>
      </c>
      <c r="G35" s="301"/>
      <c r="H35" s="301"/>
      <c r="I35" s="301"/>
      <c r="J35" s="301"/>
      <c r="K35" s="301"/>
      <c r="L35" s="301">
        <v>100</v>
      </c>
    </row>
    <row r="36" spans="1:12" ht="58" x14ac:dyDescent="0.35">
      <c r="A36" s="238" t="s">
        <v>1043</v>
      </c>
      <c r="B36" s="239" t="s">
        <v>1044</v>
      </c>
      <c r="C36" s="398">
        <v>964</v>
      </c>
      <c r="D36" s="396">
        <v>443.36</v>
      </c>
      <c r="E36" s="397" t="s">
        <v>1028</v>
      </c>
      <c r="F36" s="239" t="s">
        <v>1032</v>
      </c>
      <c r="G36" s="301"/>
      <c r="H36" s="301"/>
      <c r="I36" s="301"/>
      <c r="J36" s="301"/>
      <c r="K36" s="301"/>
      <c r="L36" s="301">
        <v>100</v>
      </c>
    </row>
    <row r="37" spans="1:12" ht="43.5" x14ac:dyDescent="0.35">
      <c r="A37" s="238" t="s">
        <v>1045</v>
      </c>
      <c r="B37" s="239" t="s">
        <v>1046</v>
      </c>
      <c r="C37" s="398">
        <v>699</v>
      </c>
      <c r="D37" s="396">
        <v>48.029999999999994</v>
      </c>
      <c r="E37" s="397" t="s">
        <v>1028</v>
      </c>
      <c r="F37" s="239" t="s">
        <v>1029</v>
      </c>
      <c r="G37" s="301"/>
      <c r="H37" s="301"/>
      <c r="I37" s="301"/>
      <c r="J37" s="301"/>
      <c r="K37" s="301"/>
      <c r="L37" s="301">
        <v>100</v>
      </c>
    </row>
    <row r="38" spans="1:12" ht="58" x14ac:dyDescent="0.35">
      <c r="A38" s="238" t="s">
        <v>1045</v>
      </c>
      <c r="B38" s="239" t="s">
        <v>1046</v>
      </c>
      <c r="C38" s="398">
        <v>281</v>
      </c>
      <c r="D38" s="396">
        <v>11.218999999999999</v>
      </c>
      <c r="E38" s="397" t="s">
        <v>1028</v>
      </c>
      <c r="F38" s="239" t="s">
        <v>1032</v>
      </c>
      <c r="G38" s="301"/>
      <c r="H38" s="301"/>
      <c r="I38" s="301"/>
      <c r="J38" s="301"/>
      <c r="K38" s="301"/>
      <c r="L38" s="301">
        <v>100</v>
      </c>
    </row>
    <row r="39" spans="1:12" ht="43.5" x14ac:dyDescent="0.35">
      <c r="A39" s="238" t="s">
        <v>1047</v>
      </c>
      <c r="B39" s="239" t="s">
        <v>1048</v>
      </c>
      <c r="C39" s="398">
        <v>64</v>
      </c>
      <c r="D39" s="396">
        <v>35.015999999999998</v>
      </c>
      <c r="E39" s="397" t="s">
        <v>1028</v>
      </c>
      <c r="F39" s="239" t="s">
        <v>1029</v>
      </c>
      <c r="G39" s="301"/>
      <c r="H39" s="301"/>
      <c r="I39" s="301"/>
      <c r="J39" s="301"/>
      <c r="K39" s="301"/>
      <c r="L39" s="301">
        <v>100</v>
      </c>
    </row>
    <row r="40" spans="1:12" ht="58" x14ac:dyDescent="0.35">
      <c r="A40" s="238" t="s">
        <v>1049</v>
      </c>
      <c r="B40" s="239" t="s">
        <v>1050</v>
      </c>
      <c r="C40" s="398">
        <v>716</v>
      </c>
      <c r="D40" s="396">
        <v>539.14800000000002</v>
      </c>
      <c r="E40" s="397" t="s">
        <v>1028</v>
      </c>
      <c r="F40" s="239" t="s">
        <v>1032</v>
      </c>
      <c r="G40" s="301"/>
      <c r="H40" s="301"/>
      <c r="I40" s="301"/>
      <c r="J40" s="301"/>
      <c r="K40" s="301"/>
      <c r="L40" s="301">
        <v>100</v>
      </c>
    </row>
    <row r="41" spans="1:12" ht="43.5" x14ac:dyDescent="0.35">
      <c r="A41" s="238" t="s">
        <v>1051</v>
      </c>
      <c r="B41" s="239" t="s">
        <v>1052</v>
      </c>
      <c r="C41" s="398">
        <v>24</v>
      </c>
      <c r="D41" s="396">
        <v>785.48599999999988</v>
      </c>
      <c r="E41" s="397" t="s">
        <v>1028</v>
      </c>
      <c r="F41" s="239" t="s">
        <v>1029</v>
      </c>
      <c r="G41" s="301"/>
      <c r="H41" s="301"/>
      <c r="I41" s="301"/>
      <c r="J41" s="301"/>
      <c r="K41" s="301"/>
      <c r="L41" s="301">
        <v>100</v>
      </c>
    </row>
    <row r="42" spans="1:12" ht="58" x14ac:dyDescent="0.35">
      <c r="A42" s="238" t="s">
        <v>1051</v>
      </c>
      <c r="B42" s="239" t="s">
        <v>1052</v>
      </c>
      <c r="C42" s="398">
        <v>748</v>
      </c>
      <c r="D42" s="396">
        <v>612.79999999999995</v>
      </c>
      <c r="E42" s="397" t="s">
        <v>1028</v>
      </c>
      <c r="F42" s="239" t="s">
        <v>1032</v>
      </c>
      <c r="G42" s="301"/>
      <c r="H42" s="301"/>
      <c r="I42" s="301"/>
      <c r="J42" s="301"/>
      <c r="K42" s="301"/>
      <c r="L42" s="301">
        <v>100</v>
      </c>
    </row>
    <row r="43" spans="1:12" ht="48.5" x14ac:dyDescent="0.35">
      <c r="A43" s="241" t="s">
        <v>1053</v>
      </c>
      <c r="B43" s="533" t="s">
        <v>1054</v>
      </c>
      <c r="C43" s="534"/>
      <c r="D43" s="301"/>
      <c r="E43" s="301"/>
      <c r="F43" s="300"/>
      <c r="G43" s="301"/>
      <c r="H43" s="301"/>
      <c r="I43" s="301"/>
      <c r="J43" s="301"/>
      <c r="K43" s="301"/>
      <c r="L43" s="301"/>
    </row>
    <row r="44" spans="1:12" ht="48.5" x14ac:dyDescent="0.35">
      <c r="A44" s="242" t="s">
        <v>1055</v>
      </c>
      <c r="B44" s="535" t="s">
        <v>1056</v>
      </c>
      <c r="C44" s="533"/>
      <c r="D44" s="301"/>
      <c r="E44" s="301"/>
      <c r="F44" s="300"/>
      <c r="G44" s="301"/>
      <c r="H44" s="301"/>
      <c r="I44" s="301"/>
      <c r="J44" s="301"/>
      <c r="K44" s="301"/>
      <c r="L44" s="301"/>
    </row>
    <row r="45" spans="1:12" x14ac:dyDescent="0.35">
      <c r="A45" s="243"/>
      <c r="B45" s="244"/>
      <c r="C45" s="245"/>
    </row>
    <row r="46" spans="1:12" ht="305.14999999999998" hidden="1" customHeight="1" x14ac:dyDescent="0.35">
      <c r="A46" s="536" t="s">
        <v>1057</v>
      </c>
      <c r="B46" s="536"/>
      <c r="C46" s="536"/>
      <c r="D46" s="536"/>
      <c r="E46" s="536"/>
      <c r="F46" s="536"/>
    </row>
    <row r="47" spans="1:12" x14ac:dyDescent="0.35">
      <c r="A47" s="536"/>
      <c r="B47" s="536"/>
      <c r="C47" s="536"/>
      <c r="D47" s="536"/>
      <c r="E47" s="536"/>
      <c r="F47" s="536"/>
    </row>
  </sheetData>
  <sheetProtection sheet="1" objects="1" scenarios="1"/>
  <mergeCells count="20">
    <mergeCell ref="B43:C43"/>
    <mergeCell ref="B44:C44"/>
    <mergeCell ref="A46:F46"/>
    <mergeCell ref="A47:F47"/>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6821-FB3A-429C-97B3-6C92F83D3714}">
  <sheetPr>
    <tabColor theme="2" tint="-0.499984740745262"/>
  </sheetPr>
  <dimension ref="A1:M35"/>
  <sheetViews>
    <sheetView topLeftCell="A14" zoomScale="70" zoomScaleNormal="70" workbookViewId="0">
      <selection activeCell="B16" sqref="B16"/>
    </sheetView>
  </sheetViews>
  <sheetFormatPr defaultColWidth="8.81640625" defaultRowHeight="14.5" x14ac:dyDescent="0.35"/>
  <cols>
    <col min="1" max="1" width="32.1796875" style="213" customWidth="1"/>
    <col min="2" max="2" width="71.81640625" style="247" customWidth="1"/>
    <col min="3" max="3" width="14.81640625" style="213" customWidth="1"/>
    <col min="4" max="4" width="13.1796875" style="213" customWidth="1"/>
    <col min="5" max="5" width="23.81640625" style="213" customWidth="1"/>
    <col min="6" max="6" width="29.453125" style="213" bestFit="1" customWidth="1"/>
    <col min="7" max="7" width="15" style="213" customWidth="1"/>
    <col min="8" max="8" width="12.81640625" style="213" customWidth="1"/>
    <col min="9" max="9" width="13.1796875" style="213" customWidth="1"/>
    <col min="10" max="10" width="20.1796875" style="213" bestFit="1" customWidth="1"/>
    <col min="11" max="16384" width="8.81640625" style="213"/>
  </cols>
  <sheetData>
    <row r="1" spans="1:5" ht="29" hidden="1" x14ac:dyDescent="0.35">
      <c r="A1" s="246" t="s">
        <v>989</v>
      </c>
    </row>
    <row r="2" spans="1:5" hidden="1" x14ac:dyDescent="0.35">
      <c r="A2" s="246" t="s">
        <v>990</v>
      </c>
    </row>
    <row r="3" spans="1:5" ht="29" hidden="1" x14ac:dyDescent="0.35">
      <c r="A3" s="246" t="s">
        <v>991</v>
      </c>
    </row>
    <row r="4" spans="1:5" ht="58" hidden="1" x14ac:dyDescent="0.35">
      <c r="A4" s="213" t="s">
        <v>992</v>
      </c>
    </row>
    <row r="5" spans="1:5" ht="58" hidden="1" x14ac:dyDescent="0.35">
      <c r="A5" s="213" t="s">
        <v>993</v>
      </c>
    </row>
    <row r="6" spans="1:5" ht="43.5" hidden="1" x14ac:dyDescent="0.35">
      <c r="A6" s="213" t="s">
        <v>994</v>
      </c>
    </row>
    <row r="7" spans="1:5" ht="58" hidden="1" x14ac:dyDescent="0.35">
      <c r="A7" s="213" t="s">
        <v>995</v>
      </c>
    </row>
    <row r="8" spans="1:5" ht="43.5" hidden="1" x14ac:dyDescent="0.35">
      <c r="A8" s="213" t="s">
        <v>996</v>
      </c>
    </row>
    <row r="9" spans="1:5" ht="43.5" hidden="1" x14ac:dyDescent="0.35">
      <c r="A9" s="213" t="s">
        <v>997</v>
      </c>
    </row>
    <row r="10" spans="1:5" hidden="1" x14ac:dyDescent="0.35"/>
    <row r="11" spans="1:5" hidden="1" x14ac:dyDescent="0.35">
      <c r="A11" s="246" t="s">
        <v>998</v>
      </c>
    </row>
    <row r="12" spans="1:5" ht="43.5" hidden="1" x14ac:dyDescent="0.35">
      <c r="A12" s="246" t="s">
        <v>999</v>
      </c>
    </row>
    <row r="13" spans="1:5" s="248" customFormat="1" ht="72.5" hidden="1" x14ac:dyDescent="0.35">
      <c r="A13" s="248" t="s">
        <v>1000</v>
      </c>
      <c r="B13" s="249"/>
    </row>
    <row r="14" spans="1:5" x14ac:dyDescent="0.35">
      <c r="A14" s="246"/>
    </row>
    <row r="15" spans="1:5" s="251" customFormat="1" ht="16.5" x14ac:dyDescent="0.35">
      <c r="A15" s="250" t="s">
        <v>1058</v>
      </c>
      <c r="B15" s="549" t="s">
        <v>1059</v>
      </c>
      <c r="C15" s="549"/>
      <c r="D15" s="549"/>
      <c r="E15" s="549"/>
    </row>
    <row r="16" spans="1:5" s="251" customFormat="1" ht="21" customHeight="1" x14ac:dyDescent="0.35">
      <c r="A16" s="252" t="s">
        <v>1003</v>
      </c>
      <c r="B16" s="403" t="s">
        <v>1060</v>
      </c>
      <c r="C16" s="550" t="s">
        <v>1005</v>
      </c>
      <c r="D16" s="551"/>
      <c r="E16" s="552"/>
    </row>
    <row r="17" spans="1:13" s="251" customFormat="1" ht="33" customHeight="1" x14ac:dyDescent="0.35">
      <c r="A17" s="252" t="s">
        <v>1006</v>
      </c>
      <c r="B17" s="253" t="s">
        <v>1061</v>
      </c>
      <c r="C17" s="524" t="s">
        <v>1008</v>
      </c>
      <c r="D17" s="524"/>
      <c r="E17" s="524"/>
    </row>
    <row r="18" spans="1:13" x14ac:dyDescent="0.35">
      <c r="A18" s="254" t="s">
        <v>1009</v>
      </c>
      <c r="B18" s="553">
        <v>45658</v>
      </c>
      <c r="C18" s="554"/>
      <c r="D18" s="555"/>
      <c r="E18" s="556"/>
    </row>
    <row r="19" spans="1:13" x14ac:dyDescent="0.35">
      <c r="A19" s="255" t="s">
        <v>1010</v>
      </c>
      <c r="B19" s="559" t="s">
        <v>1011</v>
      </c>
      <c r="C19" s="560"/>
      <c r="D19" s="557"/>
      <c r="E19" s="558"/>
      <c r="G19" s="562" t="s">
        <v>1012</v>
      </c>
      <c r="H19" s="562"/>
      <c r="I19" s="562"/>
      <c r="J19" s="562"/>
      <c r="K19" s="562"/>
      <c r="L19" s="562"/>
    </row>
    <row r="20" spans="1:13" ht="15.5" x14ac:dyDescent="0.35">
      <c r="A20" s="563" t="s">
        <v>1013</v>
      </c>
      <c r="B20" s="564" t="s">
        <v>1014</v>
      </c>
      <c r="C20" s="565" t="s">
        <v>1062</v>
      </c>
      <c r="D20" s="565" t="s">
        <v>1016</v>
      </c>
      <c r="E20" s="567" t="s">
        <v>1017</v>
      </c>
      <c r="F20" s="563" t="s">
        <v>1018</v>
      </c>
      <c r="G20" s="565" t="s">
        <v>1019</v>
      </c>
      <c r="H20" s="569" t="s">
        <v>1020</v>
      </c>
      <c r="I20" s="570"/>
      <c r="J20" s="570"/>
      <c r="K20" s="570"/>
      <c r="L20" s="563" t="s">
        <v>1021</v>
      </c>
    </row>
    <row r="21" spans="1:13" ht="134.15" customHeight="1" x14ac:dyDescent="0.35">
      <c r="A21" s="563"/>
      <c r="B21" s="564"/>
      <c r="C21" s="566"/>
      <c r="D21" s="566"/>
      <c r="E21" s="568"/>
      <c r="F21" s="563"/>
      <c r="G21" s="566"/>
      <c r="H21" s="232" t="s">
        <v>1022</v>
      </c>
      <c r="I21" s="232" t="s">
        <v>1023</v>
      </c>
      <c r="J21" s="232" t="s">
        <v>1024</v>
      </c>
      <c r="K21" s="256" t="s">
        <v>1025</v>
      </c>
      <c r="L21" s="563"/>
    </row>
    <row r="22" spans="1:13" ht="58.5" customHeight="1" x14ac:dyDescent="0.35">
      <c r="A22" s="257" t="s">
        <v>1026</v>
      </c>
      <c r="B22" s="446" t="s">
        <v>1063</v>
      </c>
      <c r="C22" s="258">
        <v>7</v>
      </c>
      <c r="D22" s="259">
        <v>40</v>
      </c>
      <c r="E22" s="260" t="s">
        <v>1064</v>
      </c>
      <c r="F22" s="258" t="s">
        <v>1029</v>
      </c>
      <c r="G22" s="261"/>
      <c r="H22" s="261"/>
      <c r="I22" s="261"/>
      <c r="J22" s="261"/>
      <c r="K22" s="261"/>
      <c r="L22" s="261">
        <v>1</v>
      </c>
    </row>
    <row r="23" spans="1:13" ht="58.5" customHeight="1" x14ac:dyDescent="0.35">
      <c r="A23" s="257" t="s">
        <v>1037</v>
      </c>
      <c r="B23" s="446" t="s">
        <v>1065</v>
      </c>
      <c r="C23" s="258">
        <v>138</v>
      </c>
      <c r="D23" s="259">
        <v>1935</v>
      </c>
      <c r="E23" s="260" t="s">
        <v>1064</v>
      </c>
      <c r="F23" s="258" t="s">
        <v>1029</v>
      </c>
      <c r="G23" s="261"/>
      <c r="H23" s="261"/>
      <c r="I23" s="261"/>
      <c r="J23" s="261"/>
      <c r="K23" s="261"/>
      <c r="L23" s="261">
        <v>1</v>
      </c>
    </row>
    <row r="24" spans="1:13" ht="58.5" customHeight="1" x14ac:dyDescent="0.35">
      <c r="A24" s="257" t="s">
        <v>1041</v>
      </c>
      <c r="B24" s="446" t="s">
        <v>1066</v>
      </c>
      <c r="C24" s="258">
        <v>451</v>
      </c>
      <c r="D24" s="259">
        <v>16954</v>
      </c>
      <c r="E24" s="260" t="s">
        <v>1064</v>
      </c>
      <c r="F24" s="258" t="s">
        <v>1029</v>
      </c>
      <c r="G24" s="261"/>
      <c r="H24" s="261"/>
      <c r="I24" s="261"/>
      <c r="J24" s="261"/>
      <c r="K24" s="261"/>
      <c r="L24" s="261">
        <v>1</v>
      </c>
    </row>
    <row r="25" spans="1:13" ht="58.5" customHeight="1" x14ac:dyDescent="0.35">
      <c r="A25" s="257" t="s">
        <v>1067</v>
      </c>
      <c r="B25" s="446" t="s">
        <v>1068</v>
      </c>
      <c r="C25" s="258">
        <v>21</v>
      </c>
      <c r="D25" s="259">
        <v>2688</v>
      </c>
      <c r="E25" s="260" t="s">
        <v>1064</v>
      </c>
      <c r="F25" s="258" t="s">
        <v>1029</v>
      </c>
      <c r="G25" s="261"/>
      <c r="H25" s="261"/>
      <c r="I25" s="261"/>
      <c r="J25" s="261"/>
      <c r="K25" s="261"/>
      <c r="L25" s="261">
        <v>1</v>
      </c>
    </row>
    <row r="26" spans="1:13" ht="58.5" hidden="1" customHeight="1" x14ac:dyDescent="0.35">
      <c r="A26" s="262"/>
      <c r="B26" s="263"/>
      <c r="C26" s="258"/>
      <c r="D26" s="259"/>
      <c r="E26" s="260"/>
      <c r="F26" s="258"/>
      <c r="G26" s="261"/>
      <c r="H26" s="261"/>
      <c r="I26" s="261"/>
      <c r="J26" s="261"/>
      <c r="K26" s="261"/>
      <c r="L26" s="261"/>
    </row>
    <row r="27" spans="1:13" ht="58.5" hidden="1" customHeight="1" x14ac:dyDescent="0.35">
      <c r="A27" s="262"/>
      <c r="B27" s="263"/>
      <c r="C27" s="258"/>
      <c r="D27" s="259"/>
      <c r="E27" s="260"/>
      <c r="F27" s="258"/>
      <c r="G27" s="261"/>
      <c r="H27" s="261"/>
      <c r="I27" s="261"/>
      <c r="J27" s="261"/>
      <c r="K27" s="261"/>
      <c r="L27" s="261"/>
    </row>
    <row r="28" spans="1:13" ht="58.5" hidden="1" customHeight="1" x14ac:dyDescent="0.35">
      <c r="A28" s="262"/>
      <c r="B28" s="263"/>
      <c r="C28" s="258"/>
      <c r="D28" s="259"/>
      <c r="E28" s="260"/>
      <c r="F28" s="258"/>
      <c r="G28" s="261"/>
      <c r="H28" s="261"/>
      <c r="I28" s="261"/>
      <c r="J28" s="261"/>
      <c r="K28" s="261"/>
      <c r="L28" s="261"/>
    </row>
    <row r="29" spans="1:13" ht="58.5" hidden="1" customHeight="1" x14ac:dyDescent="0.35">
      <c r="A29" s="262"/>
      <c r="B29" s="263"/>
      <c r="C29" s="258"/>
      <c r="D29" s="259"/>
      <c r="E29" s="260"/>
      <c r="F29" s="258"/>
      <c r="G29" s="261"/>
      <c r="H29" s="261"/>
      <c r="I29" s="261"/>
      <c r="J29" s="261"/>
      <c r="K29" s="261"/>
      <c r="L29" s="261"/>
    </row>
    <row r="30" spans="1:13" ht="58.5" hidden="1" customHeight="1" x14ac:dyDescent="0.35">
      <c r="A30" s="262"/>
      <c r="B30" s="263"/>
      <c r="C30" s="258"/>
      <c r="D30" s="259"/>
      <c r="E30" s="260"/>
      <c r="F30" s="258"/>
      <c r="G30" s="261"/>
      <c r="H30" s="261"/>
      <c r="I30" s="261"/>
      <c r="J30" s="261"/>
      <c r="K30" s="261"/>
      <c r="L30" s="261"/>
    </row>
    <row r="31" spans="1:13" ht="15.65" customHeight="1" x14ac:dyDescent="0.35">
      <c r="A31" s="264" t="s">
        <v>1053</v>
      </c>
      <c r="B31" s="533" t="s">
        <v>1054</v>
      </c>
      <c r="C31" s="561"/>
      <c r="D31" s="235"/>
      <c r="E31" s="235"/>
      <c r="F31" s="235"/>
      <c r="G31" s="235"/>
      <c r="H31" s="235"/>
      <c r="I31" s="235"/>
      <c r="J31" s="235"/>
      <c r="K31" s="235"/>
      <c r="L31" s="235"/>
      <c r="M31"/>
    </row>
    <row r="32" spans="1:13" ht="15.65" customHeight="1" x14ac:dyDescent="0.35">
      <c r="A32" s="265" t="s">
        <v>1055</v>
      </c>
      <c r="B32" s="535" t="s">
        <v>1056</v>
      </c>
      <c r="C32" s="535"/>
      <c r="D32" s="235"/>
      <c r="E32" s="235"/>
      <c r="F32" s="235"/>
      <c r="G32" s="235"/>
      <c r="H32" s="235"/>
      <c r="I32" s="235"/>
      <c r="J32" s="235"/>
      <c r="K32" s="235"/>
      <c r="L32" s="235"/>
      <c r="M32"/>
    </row>
    <row r="33" spans="1:6" x14ac:dyDescent="0.35">
      <c r="A33" s="266"/>
      <c r="B33" s="267"/>
      <c r="C33" s="268"/>
    </row>
    <row r="34" spans="1:6" ht="305.14999999999998" hidden="1" customHeight="1" x14ac:dyDescent="0.35">
      <c r="A34" s="536" t="s">
        <v>1069</v>
      </c>
      <c r="B34" s="536"/>
      <c r="C34" s="536"/>
      <c r="D34" s="536"/>
      <c r="E34" s="536"/>
      <c r="F34" s="536"/>
    </row>
    <row r="35" spans="1:6" x14ac:dyDescent="0.35">
      <c r="A35" s="536"/>
      <c r="B35" s="536"/>
      <c r="C35" s="536"/>
      <c r="D35" s="536"/>
      <c r="E35" s="536"/>
      <c r="F35" s="536"/>
    </row>
  </sheetData>
  <sheetProtection sheet="1" objects="1" scenarios="1"/>
  <mergeCells count="20">
    <mergeCell ref="B31:C31"/>
    <mergeCell ref="B32:C32"/>
    <mergeCell ref="A34:F34"/>
    <mergeCell ref="A35:F35"/>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280CA-CB2A-4CA2-8A09-6F148D35B54B}">
  <sheetPr>
    <tabColor theme="2" tint="-0.499984740745262"/>
  </sheetPr>
  <dimension ref="A1:L44"/>
  <sheetViews>
    <sheetView topLeftCell="A14" zoomScale="70" zoomScaleNormal="70" workbookViewId="0">
      <selection activeCell="F14" sqref="F14"/>
    </sheetView>
  </sheetViews>
  <sheetFormatPr defaultRowHeight="14.5" x14ac:dyDescent="0.35"/>
  <cols>
    <col min="1" max="1" width="24.81640625" customWidth="1"/>
    <col min="2" max="2" width="45.1796875" customWidth="1"/>
    <col min="3" max="3" width="21.1796875" customWidth="1"/>
    <col min="4" max="4" width="11.1796875" customWidth="1"/>
    <col min="5" max="5" width="27.1796875" customWidth="1"/>
    <col min="6" max="6" width="42.81640625" customWidth="1"/>
    <col min="7" max="7" width="14.81640625" customWidth="1"/>
    <col min="8" max="8" width="11.54296875" customWidth="1"/>
    <col min="9" max="9" width="13.1796875" customWidth="1"/>
    <col min="10" max="10" width="12.453125" customWidth="1"/>
  </cols>
  <sheetData>
    <row r="1" spans="1:6" ht="29" hidden="1" x14ac:dyDescent="0.35">
      <c r="A1" s="246" t="s">
        <v>989</v>
      </c>
    </row>
    <row r="2" spans="1:6" hidden="1" x14ac:dyDescent="0.35">
      <c r="A2" s="246" t="s">
        <v>990</v>
      </c>
    </row>
    <row r="3" spans="1:6" ht="43.5" hidden="1" x14ac:dyDescent="0.35">
      <c r="A3" s="246" t="s">
        <v>991</v>
      </c>
    </row>
    <row r="4" spans="1:6" hidden="1" x14ac:dyDescent="0.35">
      <c r="A4" t="s">
        <v>992</v>
      </c>
    </row>
    <row r="5" spans="1:6" hidden="1" x14ac:dyDescent="0.35">
      <c r="A5" t="s">
        <v>993</v>
      </c>
    </row>
    <row r="6" spans="1:6" hidden="1" x14ac:dyDescent="0.35">
      <c r="A6" t="s">
        <v>994</v>
      </c>
    </row>
    <row r="7" spans="1:6" hidden="1" x14ac:dyDescent="0.35">
      <c r="A7" t="s">
        <v>995</v>
      </c>
    </row>
    <row r="8" spans="1:6" hidden="1" x14ac:dyDescent="0.35">
      <c r="A8" t="s">
        <v>996</v>
      </c>
    </row>
    <row r="9" spans="1:6" hidden="1" x14ac:dyDescent="0.35">
      <c r="A9" t="s">
        <v>997</v>
      </c>
    </row>
    <row r="10" spans="1:6" hidden="1" x14ac:dyDescent="0.35"/>
    <row r="11" spans="1:6" hidden="1" x14ac:dyDescent="0.35">
      <c r="A11" s="214" t="s">
        <v>998</v>
      </c>
    </row>
    <row r="12" spans="1:6" hidden="1" x14ac:dyDescent="0.35">
      <c r="A12" s="214" t="s">
        <v>999</v>
      </c>
    </row>
    <row r="13" spans="1:6" s="222" customFormat="1" hidden="1" x14ac:dyDescent="0.35">
      <c r="A13" s="222" t="s">
        <v>1000</v>
      </c>
    </row>
    <row r="14" spans="1:6" x14ac:dyDescent="0.35">
      <c r="A14" s="214"/>
    </row>
    <row r="15" spans="1:6" s="225" customFormat="1" ht="16.5" x14ac:dyDescent="0.35">
      <c r="A15" s="269" t="s">
        <v>1058</v>
      </c>
      <c r="B15" s="520" t="s">
        <v>1070</v>
      </c>
      <c r="C15" s="520"/>
      <c r="D15" s="520"/>
      <c r="E15" s="520"/>
      <c r="F15" s="224"/>
    </row>
    <row r="16" spans="1:6" s="225" customFormat="1" ht="16.5" x14ac:dyDescent="0.35">
      <c r="A16" s="270" t="s">
        <v>1003</v>
      </c>
      <c r="B16" s="271" t="s">
        <v>1071</v>
      </c>
      <c r="C16" s="521" t="s">
        <v>1072</v>
      </c>
      <c r="D16" s="522"/>
      <c r="E16" s="523"/>
      <c r="F16" s="224"/>
    </row>
    <row r="17" spans="1:12" s="225" customFormat="1" ht="33" customHeight="1" x14ac:dyDescent="0.35">
      <c r="A17" s="270" t="s">
        <v>1006</v>
      </c>
      <c r="B17" s="272" t="s">
        <v>1007</v>
      </c>
      <c r="C17" s="524" t="s">
        <v>1073</v>
      </c>
      <c r="D17" s="524"/>
      <c r="E17" s="524"/>
      <c r="F17" s="224"/>
    </row>
    <row r="18" spans="1:12" x14ac:dyDescent="0.35">
      <c r="A18" s="273" t="s">
        <v>1009</v>
      </c>
      <c r="B18" s="571" t="s">
        <v>1074</v>
      </c>
      <c r="C18" s="526"/>
      <c r="D18" s="527"/>
      <c r="E18" s="528"/>
      <c r="J18" s="219"/>
    </row>
    <row r="19" spans="1:12" ht="16.5" x14ac:dyDescent="0.35">
      <c r="A19" s="274" t="s">
        <v>1010</v>
      </c>
      <c r="B19" s="531" t="s">
        <v>1011</v>
      </c>
      <c r="C19" s="532"/>
      <c r="D19" s="529"/>
      <c r="E19" s="530"/>
      <c r="F19" s="235"/>
      <c r="G19" s="537" t="s">
        <v>1012</v>
      </c>
      <c r="H19" s="537"/>
      <c r="I19" s="537"/>
      <c r="J19" s="537"/>
      <c r="K19" s="537"/>
      <c r="L19" s="537"/>
    </row>
    <row r="20" spans="1:12" ht="15.5" x14ac:dyDescent="0.35">
      <c r="A20" s="565" t="s">
        <v>1013</v>
      </c>
      <c r="B20" s="538" t="s">
        <v>1014</v>
      </c>
      <c r="C20" s="540" t="s">
        <v>1015</v>
      </c>
      <c r="D20" s="538" t="s">
        <v>1016</v>
      </c>
      <c r="E20" s="542" t="s">
        <v>1017</v>
      </c>
      <c r="F20" s="563" t="s">
        <v>1018</v>
      </c>
      <c r="G20" s="548" t="s">
        <v>1019</v>
      </c>
      <c r="H20" s="572" t="s">
        <v>1020</v>
      </c>
      <c r="I20" s="572"/>
      <c r="J20" s="572"/>
      <c r="K20" s="572"/>
      <c r="L20" s="548" t="s">
        <v>1021</v>
      </c>
    </row>
    <row r="21" spans="1:12" ht="133.5" customHeight="1" x14ac:dyDescent="0.35">
      <c r="A21" s="566"/>
      <c r="B21" s="539"/>
      <c r="C21" s="541"/>
      <c r="D21" s="539"/>
      <c r="E21" s="543"/>
      <c r="F21" s="563"/>
      <c r="G21" s="548"/>
      <c r="H21" s="231" t="s">
        <v>1022</v>
      </c>
      <c r="I21" s="232" t="s">
        <v>1023</v>
      </c>
      <c r="J21" s="231" t="s">
        <v>1024</v>
      </c>
      <c r="K21" s="275" t="s">
        <v>1025</v>
      </c>
      <c r="L21" s="548"/>
    </row>
    <row r="22" spans="1:12" ht="58" x14ac:dyDescent="0.35">
      <c r="A22" s="276">
        <v>2501</v>
      </c>
      <c r="B22" s="258" t="s">
        <v>1075</v>
      </c>
      <c r="C22" s="235">
        <v>6077</v>
      </c>
      <c r="D22" s="277">
        <v>10247</v>
      </c>
      <c r="E22" s="236" t="s">
        <v>1064</v>
      </c>
      <c r="F22" s="258" t="s">
        <v>1029</v>
      </c>
      <c r="G22" s="235"/>
      <c r="H22" s="235"/>
      <c r="I22" s="235"/>
      <c r="J22" s="235"/>
      <c r="K22" s="235"/>
      <c r="L22" s="278">
        <v>1</v>
      </c>
    </row>
    <row r="23" spans="1:12" ht="72.5" x14ac:dyDescent="0.35">
      <c r="A23" s="276">
        <v>3304</v>
      </c>
      <c r="B23" s="258" t="s">
        <v>1076</v>
      </c>
      <c r="C23" s="235">
        <v>1922</v>
      </c>
      <c r="D23" s="277">
        <v>135</v>
      </c>
      <c r="E23" s="236" t="s">
        <v>1064</v>
      </c>
      <c r="F23" s="258" t="s">
        <v>1029</v>
      </c>
      <c r="G23" s="235"/>
      <c r="H23" s="235"/>
      <c r="I23" s="235"/>
      <c r="J23" s="235"/>
      <c r="K23" s="235"/>
      <c r="L23" s="278">
        <v>1</v>
      </c>
    </row>
    <row r="24" spans="1:12" ht="72.5" x14ac:dyDescent="0.35">
      <c r="A24" s="276">
        <v>3304</v>
      </c>
      <c r="B24" s="258" t="s">
        <v>1076</v>
      </c>
      <c r="C24" s="235">
        <v>2626</v>
      </c>
      <c r="D24" s="277">
        <v>1079.3440000000001</v>
      </c>
      <c r="E24" s="236" t="s">
        <v>1064</v>
      </c>
      <c r="F24" s="258" t="s">
        <v>1032</v>
      </c>
      <c r="G24" s="235"/>
      <c r="H24" s="235"/>
      <c r="I24" s="235"/>
      <c r="J24" s="235"/>
      <c r="K24" s="235"/>
      <c r="L24" s="278">
        <v>1</v>
      </c>
    </row>
    <row r="25" spans="1:12" ht="101.5" x14ac:dyDescent="0.35">
      <c r="A25" s="276">
        <v>3307</v>
      </c>
      <c r="B25" s="258" t="s">
        <v>1077</v>
      </c>
      <c r="C25" s="235">
        <v>20213</v>
      </c>
      <c r="D25" s="277">
        <v>3853</v>
      </c>
      <c r="E25" s="236" t="s">
        <v>1064</v>
      </c>
      <c r="F25" s="258" t="s">
        <v>1029</v>
      </c>
      <c r="G25" s="235"/>
      <c r="H25" s="235"/>
      <c r="I25" s="235"/>
      <c r="J25" s="235"/>
      <c r="K25" s="235"/>
      <c r="L25" s="278">
        <v>1</v>
      </c>
    </row>
    <row r="26" spans="1:12" ht="101.5" x14ac:dyDescent="0.35">
      <c r="A26" s="276">
        <v>3307</v>
      </c>
      <c r="B26" s="258" t="s">
        <v>1077</v>
      </c>
      <c r="C26" s="235">
        <v>93049</v>
      </c>
      <c r="D26" s="277">
        <v>29360.789999999943</v>
      </c>
      <c r="E26" s="236" t="s">
        <v>1064</v>
      </c>
      <c r="F26" s="245" t="s">
        <v>1032</v>
      </c>
      <c r="G26" s="235"/>
      <c r="H26" s="235"/>
      <c r="I26" s="235"/>
      <c r="J26" s="235"/>
      <c r="K26" s="235"/>
      <c r="L26" s="278">
        <v>1</v>
      </c>
    </row>
    <row r="27" spans="1:12" ht="130.5" x14ac:dyDescent="0.35">
      <c r="A27" s="279">
        <v>3401</v>
      </c>
      <c r="B27" s="258" t="s">
        <v>1078</v>
      </c>
      <c r="C27" s="235">
        <v>7184</v>
      </c>
      <c r="D27" s="277">
        <v>1657</v>
      </c>
      <c r="E27" s="401" t="s">
        <v>1064</v>
      </c>
      <c r="F27" s="400" t="s">
        <v>1029</v>
      </c>
      <c r="G27" s="240"/>
      <c r="H27" s="235"/>
      <c r="I27" s="235"/>
      <c r="J27" s="235"/>
      <c r="K27" s="235"/>
      <c r="L27" s="278">
        <v>1</v>
      </c>
    </row>
    <row r="28" spans="1:12" ht="130.5" x14ac:dyDescent="0.35">
      <c r="A28" s="279">
        <v>3401</v>
      </c>
      <c r="B28" s="258" t="s">
        <v>1078</v>
      </c>
      <c r="C28" s="235">
        <v>1272</v>
      </c>
      <c r="D28" s="277">
        <v>330.71999999999997</v>
      </c>
      <c r="E28" s="401" t="s">
        <v>1064</v>
      </c>
      <c r="F28" s="400" t="s">
        <v>1032</v>
      </c>
      <c r="G28" s="240"/>
      <c r="H28" s="235"/>
      <c r="I28" s="235"/>
      <c r="J28" s="235"/>
      <c r="K28" s="235"/>
      <c r="L28" s="278">
        <v>1</v>
      </c>
    </row>
    <row r="29" spans="1:12" ht="72.5" x14ac:dyDescent="0.35">
      <c r="A29" s="279">
        <v>3402</v>
      </c>
      <c r="B29" s="258" t="s">
        <v>1079</v>
      </c>
      <c r="C29" s="235">
        <v>36210</v>
      </c>
      <c r="D29" s="277">
        <v>46460</v>
      </c>
      <c r="E29" s="401" t="s">
        <v>1064</v>
      </c>
      <c r="F29" s="400" t="s">
        <v>1029</v>
      </c>
      <c r="G29" s="240"/>
      <c r="H29" s="235"/>
      <c r="I29" s="235"/>
      <c r="J29" s="235"/>
      <c r="K29" s="235"/>
      <c r="L29" s="278">
        <v>1</v>
      </c>
    </row>
    <row r="30" spans="1:12" ht="72.5" x14ac:dyDescent="0.35">
      <c r="A30" s="279">
        <v>3402</v>
      </c>
      <c r="B30" s="258" t="s">
        <v>1080</v>
      </c>
      <c r="C30" s="235">
        <v>45526</v>
      </c>
      <c r="D30" s="277">
        <v>39318.69400000001</v>
      </c>
      <c r="E30" s="401" t="s">
        <v>1064</v>
      </c>
      <c r="F30" s="400" t="s">
        <v>1032</v>
      </c>
      <c r="G30" s="240"/>
      <c r="H30" s="235"/>
      <c r="I30" s="235"/>
      <c r="J30" s="235"/>
      <c r="K30" s="235"/>
      <c r="L30" s="278">
        <v>1</v>
      </c>
    </row>
    <row r="31" spans="1:12" ht="116" x14ac:dyDescent="0.35">
      <c r="A31" s="276">
        <v>3405</v>
      </c>
      <c r="B31" s="258" t="s">
        <v>1081</v>
      </c>
      <c r="C31" s="235">
        <v>378</v>
      </c>
      <c r="D31" s="277">
        <v>90.72</v>
      </c>
      <c r="E31" s="401" t="s">
        <v>1064</v>
      </c>
      <c r="F31" s="400" t="s">
        <v>1032</v>
      </c>
      <c r="G31" s="240"/>
      <c r="H31" s="235"/>
      <c r="I31" s="235"/>
      <c r="J31" s="235"/>
      <c r="K31" s="235"/>
      <c r="L31" s="278">
        <v>1</v>
      </c>
    </row>
    <row r="32" spans="1:12" ht="43.5" x14ac:dyDescent="0.35">
      <c r="A32" s="276">
        <v>3406</v>
      </c>
      <c r="B32" s="258" t="s">
        <v>1082</v>
      </c>
      <c r="C32" s="235">
        <v>290</v>
      </c>
      <c r="D32" s="277">
        <v>918</v>
      </c>
      <c r="E32" s="401" t="s">
        <v>1064</v>
      </c>
      <c r="F32" s="400" t="s">
        <v>1029</v>
      </c>
      <c r="G32" s="240"/>
      <c r="H32" s="235"/>
      <c r="I32" s="235"/>
      <c r="J32" s="235"/>
      <c r="K32" s="235"/>
      <c r="L32" s="278">
        <v>1</v>
      </c>
    </row>
    <row r="33" spans="1:12" ht="58" x14ac:dyDescent="0.35">
      <c r="A33" s="276">
        <v>3406</v>
      </c>
      <c r="B33" s="258" t="s">
        <v>1082</v>
      </c>
      <c r="C33" s="235">
        <v>10560</v>
      </c>
      <c r="D33" s="277">
        <v>4942.08</v>
      </c>
      <c r="E33" s="401" t="s">
        <v>1064</v>
      </c>
      <c r="F33" s="400" t="s">
        <v>1032</v>
      </c>
      <c r="G33" s="240"/>
      <c r="H33" s="235"/>
      <c r="I33" s="235"/>
      <c r="J33" s="235"/>
      <c r="K33" s="235"/>
      <c r="L33" s="278">
        <v>1</v>
      </c>
    </row>
    <row r="34" spans="1:12" ht="58" x14ac:dyDescent="0.35">
      <c r="A34" s="276">
        <v>3824</v>
      </c>
      <c r="B34" s="258" t="s">
        <v>1083</v>
      </c>
      <c r="C34" s="235">
        <v>1552</v>
      </c>
      <c r="D34" s="277">
        <v>1312</v>
      </c>
      <c r="E34" s="401" t="s">
        <v>1064</v>
      </c>
      <c r="F34" s="400" t="s">
        <v>1029</v>
      </c>
      <c r="G34" s="240"/>
      <c r="H34" s="235"/>
      <c r="I34" s="235"/>
      <c r="J34" s="235"/>
      <c r="K34" s="235"/>
      <c r="L34" s="278">
        <v>1</v>
      </c>
    </row>
    <row r="35" spans="1:12" ht="58" x14ac:dyDescent="0.35">
      <c r="A35" s="276">
        <v>3824</v>
      </c>
      <c r="B35" s="258" t="s">
        <v>1083</v>
      </c>
      <c r="C35" s="235">
        <v>443</v>
      </c>
      <c r="D35" s="277">
        <v>455.50400000000002</v>
      </c>
      <c r="E35" s="401" t="s">
        <v>1064</v>
      </c>
      <c r="F35" s="400" t="s">
        <v>1032</v>
      </c>
      <c r="G35" s="240"/>
      <c r="H35" s="235"/>
      <c r="I35" s="235"/>
      <c r="J35" s="235"/>
      <c r="K35" s="235"/>
      <c r="L35" s="278">
        <v>1</v>
      </c>
    </row>
    <row r="36" spans="1:12" ht="58" x14ac:dyDescent="0.35">
      <c r="A36" s="276">
        <v>4014</v>
      </c>
      <c r="B36" s="258" t="s">
        <v>1084</v>
      </c>
      <c r="C36" s="235">
        <v>4365</v>
      </c>
      <c r="D36" s="277">
        <v>312</v>
      </c>
      <c r="E36" s="401" t="s">
        <v>1064</v>
      </c>
      <c r="F36" s="400" t="s">
        <v>1029</v>
      </c>
      <c r="G36" s="240"/>
      <c r="H36" s="235"/>
      <c r="I36" s="235"/>
      <c r="J36" s="235"/>
      <c r="K36" s="235"/>
      <c r="L36" s="278">
        <v>1</v>
      </c>
    </row>
    <row r="37" spans="1:12" ht="43.5" x14ac:dyDescent="0.35">
      <c r="A37" s="276">
        <v>8509</v>
      </c>
      <c r="B37" s="258" t="s">
        <v>1085</v>
      </c>
      <c r="C37" s="235">
        <v>36</v>
      </c>
      <c r="D37" s="277">
        <v>18</v>
      </c>
      <c r="E37" s="401" t="s">
        <v>1064</v>
      </c>
      <c r="F37" s="400" t="s">
        <v>1029</v>
      </c>
      <c r="G37" s="240"/>
      <c r="H37" s="235"/>
      <c r="I37" s="235"/>
      <c r="J37" s="235"/>
      <c r="K37" s="235"/>
      <c r="L37" s="278">
        <v>1</v>
      </c>
    </row>
    <row r="38" spans="1:12" ht="72.5" x14ac:dyDescent="0.35">
      <c r="A38" s="276">
        <v>9019</v>
      </c>
      <c r="B38" s="258" t="s">
        <v>1086</v>
      </c>
      <c r="C38" s="235">
        <v>666</v>
      </c>
      <c r="D38" s="277">
        <v>13</v>
      </c>
      <c r="E38" s="401" t="s">
        <v>1064</v>
      </c>
      <c r="F38" s="400" t="s">
        <v>1029</v>
      </c>
      <c r="G38" s="240"/>
      <c r="H38" s="235"/>
      <c r="I38" s="235"/>
      <c r="J38" s="235"/>
      <c r="K38" s="235"/>
      <c r="L38" s="278">
        <v>1</v>
      </c>
    </row>
    <row r="39" spans="1:12" ht="72.5" x14ac:dyDescent="0.35">
      <c r="A39" s="276">
        <v>9019</v>
      </c>
      <c r="B39" s="258" t="s">
        <v>1086</v>
      </c>
      <c r="C39" s="235">
        <v>3536</v>
      </c>
      <c r="D39" s="277">
        <v>126.91800000000001</v>
      </c>
      <c r="E39" s="401" t="s">
        <v>1064</v>
      </c>
      <c r="F39" s="400" t="s">
        <v>1032</v>
      </c>
      <c r="G39" s="240"/>
      <c r="H39" s="235"/>
      <c r="I39" s="235"/>
      <c r="J39" s="235"/>
      <c r="K39" s="235"/>
      <c r="L39" s="278">
        <v>1</v>
      </c>
    </row>
    <row r="40" spans="1:12" ht="65.25" customHeight="1" x14ac:dyDescent="0.35">
      <c r="A40" s="280" t="s">
        <v>1053</v>
      </c>
      <c r="B40" s="533" t="s">
        <v>1054</v>
      </c>
      <c r="C40" s="561"/>
    </row>
    <row r="41" spans="1:12" ht="65.25" customHeight="1" x14ac:dyDescent="0.35">
      <c r="A41" s="265" t="s">
        <v>1055</v>
      </c>
      <c r="B41" s="535" t="s">
        <v>1056</v>
      </c>
      <c r="C41" s="535"/>
    </row>
    <row r="42" spans="1:12" x14ac:dyDescent="0.35">
      <c r="A42" s="281"/>
      <c r="B42" s="245"/>
      <c r="C42" s="245"/>
    </row>
    <row r="43" spans="1:12" ht="305.14999999999998" hidden="1" customHeight="1" x14ac:dyDescent="0.35">
      <c r="A43" s="536" t="s">
        <v>1057</v>
      </c>
      <c r="B43" s="536"/>
      <c r="C43" s="536"/>
      <c r="D43" s="536"/>
      <c r="E43" s="536"/>
      <c r="F43" s="536"/>
    </row>
    <row r="44" spans="1:12" x14ac:dyDescent="0.35">
      <c r="A44" s="536"/>
      <c r="B44" s="536"/>
      <c r="C44" s="536"/>
      <c r="D44" s="536"/>
      <c r="E44" s="536"/>
      <c r="F44" s="536"/>
    </row>
  </sheetData>
  <sheetProtection sheet="1" objects="1" scenarios="1"/>
  <mergeCells count="20">
    <mergeCell ref="B40:C40"/>
    <mergeCell ref="B41:C41"/>
    <mergeCell ref="A43:F43"/>
    <mergeCell ref="A44:F44"/>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3DEBC-97BE-4865-B989-E0BEC603FBC2}">
  <sheetPr>
    <tabColor theme="2" tint="-0.499984740745262"/>
  </sheetPr>
  <dimension ref="A1:L28"/>
  <sheetViews>
    <sheetView topLeftCell="A14" zoomScale="85" zoomScaleNormal="85" workbookViewId="0">
      <selection activeCell="C23" sqref="C23"/>
    </sheetView>
  </sheetViews>
  <sheetFormatPr defaultRowHeight="14.5" x14ac:dyDescent="0.35"/>
  <cols>
    <col min="1" max="1" width="44.81640625" customWidth="1"/>
    <col min="2" max="2" width="61.1796875" bestFit="1" customWidth="1"/>
    <col min="3" max="3" width="21.1796875" customWidth="1"/>
    <col min="4" max="4" width="11.1796875" customWidth="1"/>
    <col min="5" max="5" width="23.81640625" bestFit="1" customWidth="1"/>
    <col min="6" max="6" width="29.453125" bestFit="1" customWidth="1"/>
    <col min="7" max="7" width="13.453125" customWidth="1"/>
    <col min="8" max="8" width="13.54296875" customWidth="1"/>
    <col min="9" max="10" width="13.1796875" customWidth="1"/>
  </cols>
  <sheetData>
    <row r="1" spans="1:6" ht="29" hidden="1" x14ac:dyDescent="0.35">
      <c r="A1" s="246" t="s">
        <v>989</v>
      </c>
    </row>
    <row r="2" spans="1:6" hidden="1" x14ac:dyDescent="0.35">
      <c r="A2" s="246" t="s">
        <v>990</v>
      </c>
    </row>
    <row r="3" spans="1:6" ht="29" hidden="1" x14ac:dyDescent="0.35">
      <c r="A3" s="246" t="s">
        <v>991</v>
      </c>
    </row>
    <row r="4" spans="1:6" hidden="1" x14ac:dyDescent="0.35">
      <c r="A4" t="s">
        <v>992</v>
      </c>
    </row>
    <row r="5" spans="1:6" hidden="1" x14ac:dyDescent="0.35">
      <c r="A5" t="s">
        <v>993</v>
      </c>
    </row>
    <row r="6" spans="1:6" hidden="1" x14ac:dyDescent="0.35">
      <c r="A6" t="s">
        <v>994</v>
      </c>
    </row>
    <row r="7" spans="1:6" hidden="1" x14ac:dyDescent="0.35">
      <c r="A7" t="s">
        <v>995</v>
      </c>
    </row>
    <row r="8" spans="1:6" hidden="1" x14ac:dyDescent="0.35">
      <c r="A8" t="s">
        <v>996</v>
      </c>
    </row>
    <row r="9" spans="1:6" hidden="1" x14ac:dyDescent="0.35">
      <c r="A9" t="s">
        <v>997</v>
      </c>
    </row>
    <row r="10" spans="1:6" hidden="1" x14ac:dyDescent="0.35"/>
    <row r="11" spans="1:6" hidden="1" x14ac:dyDescent="0.35">
      <c r="A11" s="214" t="s">
        <v>998</v>
      </c>
    </row>
    <row r="12" spans="1:6" hidden="1" x14ac:dyDescent="0.35">
      <c r="A12" s="214" t="s">
        <v>999</v>
      </c>
    </row>
    <row r="13" spans="1:6" s="222" customFormat="1" hidden="1" x14ac:dyDescent="0.35">
      <c r="A13" s="222" t="s">
        <v>1000</v>
      </c>
    </row>
    <row r="14" spans="1:6" x14ac:dyDescent="0.35">
      <c r="A14" s="214"/>
    </row>
    <row r="15" spans="1:6" s="225" customFormat="1" ht="16.5" x14ac:dyDescent="0.35">
      <c r="A15" s="269" t="s">
        <v>1058</v>
      </c>
      <c r="B15" s="520" t="s">
        <v>1087</v>
      </c>
      <c r="C15" s="520"/>
      <c r="D15" s="520"/>
      <c r="E15" s="520"/>
      <c r="F15" s="224"/>
    </row>
    <row r="16" spans="1:6" s="225" customFormat="1" ht="16.5" x14ac:dyDescent="0.35">
      <c r="A16" s="270" t="s">
        <v>1003</v>
      </c>
      <c r="B16" s="271" t="s">
        <v>1088</v>
      </c>
      <c r="C16" s="521" t="s">
        <v>1005</v>
      </c>
      <c r="D16" s="522"/>
      <c r="E16" s="523"/>
      <c r="F16" s="224"/>
    </row>
    <row r="17" spans="1:12" s="225" customFormat="1" ht="33" customHeight="1" x14ac:dyDescent="0.35">
      <c r="A17" s="270" t="s">
        <v>1006</v>
      </c>
      <c r="B17" s="272" t="s">
        <v>1007</v>
      </c>
      <c r="C17" s="573" t="s">
        <v>1008</v>
      </c>
      <c r="D17" s="574"/>
      <c r="E17" s="575"/>
      <c r="F17" s="224"/>
    </row>
    <row r="18" spans="1:12" x14ac:dyDescent="0.35">
      <c r="A18" s="273" t="s">
        <v>1009</v>
      </c>
      <c r="B18" s="553">
        <v>45658</v>
      </c>
      <c r="C18" s="554"/>
      <c r="D18" s="527"/>
      <c r="E18" s="528"/>
      <c r="J18" s="219"/>
    </row>
    <row r="19" spans="1:12" ht="16.5" x14ac:dyDescent="0.35">
      <c r="A19" s="274" t="s">
        <v>1010</v>
      </c>
      <c r="B19" s="559" t="s">
        <v>1011</v>
      </c>
      <c r="C19" s="560"/>
      <c r="D19" s="529"/>
      <c r="E19" s="530"/>
      <c r="G19" s="537" t="s">
        <v>1012</v>
      </c>
      <c r="H19" s="537"/>
      <c r="I19" s="537"/>
      <c r="J19" s="537"/>
      <c r="K19" s="537"/>
      <c r="L19" s="537"/>
    </row>
    <row r="20" spans="1:12" ht="15.5" x14ac:dyDescent="0.35">
      <c r="A20" s="565" t="s">
        <v>1013</v>
      </c>
      <c r="B20" s="538" t="s">
        <v>1014</v>
      </c>
      <c r="C20" s="540" t="s">
        <v>1015</v>
      </c>
      <c r="D20" s="538" t="s">
        <v>1016</v>
      </c>
      <c r="E20" s="542" t="s">
        <v>1017</v>
      </c>
      <c r="F20" s="565" t="s">
        <v>1018</v>
      </c>
      <c r="G20" s="544" t="s">
        <v>1019</v>
      </c>
      <c r="H20" s="546" t="s">
        <v>1020</v>
      </c>
      <c r="I20" s="547"/>
      <c r="J20" s="547"/>
      <c r="K20" s="547"/>
      <c r="L20" s="548" t="s">
        <v>1021</v>
      </c>
    </row>
    <row r="21" spans="1:12" ht="134.15" customHeight="1" x14ac:dyDescent="0.35">
      <c r="A21" s="566"/>
      <c r="B21" s="539"/>
      <c r="C21" s="541"/>
      <c r="D21" s="539"/>
      <c r="E21" s="543"/>
      <c r="F21" s="566"/>
      <c r="G21" s="545"/>
      <c r="H21" s="231" t="s">
        <v>1022</v>
      </c>
      <c r="I21" s="232" t="s">
        <v>1023</v>
      </c>
      <c r="J21" s="231" t="s">
        <v>1024</v>
      </c>
      <c r="K21" s="233" t="s">
        <v>1025</v>
      </c>
      <c r="L21" s="548"/>
    </row>
    <row r="22" spans="1:12" s="219" customFormat="1" ht="58.5" customHeight="1" x14ac:dyDescent="0.35">
      <c r="A22" s="234" t="s">
        <v>1037</v>
      </c>
      <c r="B22" s="237" t="s">
        <v>1038</v>
      </c>
      <c r="C22" s="234">
        <v>12</v>
      </c>
      <c r="D22" s="282">
        <v>0.34200000000000003</v>
      </c>
      <c r="E22" s="283" t="s">
        <v>1064</v>
      </c>
      <c r="F22" s="237" t="s">
        <v>1089</v>
      </c>
      <c r="G22" s="234"/>
      <c r="H22" s="234"/>
      <c r="I22" s="234"/>
      <c r="J22" s="234"/>
      <c r="K22" s="284"/>
      <c r="L22" s="284">
        <v>1</v>
      </c>
    </row>
    <row r="23" spans="1:12" s="219" customFormat="1" ht="58.5" customHeight="1" x14ac:dyDescent="0.35">
      <c r="A23" s="234" t="s">
        <v>1037</v>
      </c>
      <c r="B23" s="237" t="s">
        <v>1038</v>
      </c>
      <c r="C23" s="234">
        <v>29</v>
      </c>
      <c r="D23" s="282">
        <v>1.7840000000000003</v>
      </c>
      <c r="E23" s="283" t="s">
        <v>1064</v>
      </c>
      <c r="F23" s="237" t="s">
        <v>1032</v>
      </c>
      <c r="G23" s="234"/>
      <c r="H23" s="234"/>
      <c r="I23" s="234"/>
      <c r="J23" s="234"/>
      <c r="K23" s="284"/>
      <c r="L23" s="284">
        <v>1</v>
      </c>
    </row>
    <row r="24" spans="1:12" ht="69.75" customHeight="1" x14ac:dyDescent="0.35">
      <c r="A24" s="264" t="s">
        <v>1053</v>
      </c>
      <c r="B24" s="533" t="s">
        <v>1054</v>
      </c>
      <c r="C24" s="561"/>
    </row>
    <row r="25" spans="1:12" ht="33.75" customHeight="1" x14ac:dyDescent="0.35">
      <c r="A25" s="265" t="s">
        <v>1055</v>
      </c>
      <c r="B25" s="535" t="s">
        <v>1056</v>
      </c>
      <c r="C25" s="535"/>
    </row>
    <row r="26" spans="1:12" x14ac:dyDescent="0.35">
      <c r="A26" s="281"/>
      <c r="B26" s="245"/>
      <c r="C26" s="245"/>
    </row>
    <row r="27" spans="1:12" ht="305.14999999999998" hidden="1" customHeight="1" x14ac:dyDescent="0.35">
      <c r="A27" s="536" t="s">
        <v>1057</v>
      </c>
      <c r="B27" s="536"/>
      <c r="C27" s="536"/>
      <c r="D27" s="536"/>
      <c r="E27" s="536"/>
      <c r="F27" s="536"/>
    </row>
    <row r="28" spans="1:12" x14ac:dyDescent="0.35">
      <c r="A28" s="536"/>
      <c r="B28" s="536"/>
      <c r="C28" s="536"/>
      <c r="D28" s="536"/>
      <c r="E28" s="536"/>
      <c r="F28" s="536"/>
    </row>
  </sheetData>
  <sheetProtection sheet="1" objects="1" scenarios="1"/>
  <mergeCells count="20">
    <mergeCell ref="B24:C24"/>
    <mergeCell ref="B25:C25"/>
    <mergeCell ref="A27:F27"/>
    <mergeCell ref="A28:F28"/>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6E6F1-343A-4405-9FC8-AC60C126CA32}">
  <sheetPr>
    <tabColor theme="2" tint="-0.499984740745262"/>
  </sheetPr>
  <dimension ref="A1:L31"/>
  <sheetViews>
    <sheetView topLeftCell="A14" zoomScale="85" zoomScaleNormal="85" workbookViewId="0">
      <selection activeCell="A27" sqref="A27:XFD27"/>
    </sheetView>
  </sheetViews>
  <sheetFormatPr defaultRowHeight="14.5" x14ac:dyDescent="0.35"/>
  <cols>
    <col min="1" max="1" width="34.54296875" customWidth="1"/>
    <col min="2" max="2" width="65.81640625" customWidth="1"/>
    <col min="3" max="3" width="21.1796875" customWidth="1"/>
    <col min="4" max="4" width="11.1796875" customWidth="1"/>
    <col min="5" max="5" width="23.81640625" bestFit="1" customWidth="1"/>
    <col min="6" max="6" width="29.453125" bestFit="1" customWidth="1"/>
    <col min="7" max="7" width="13.1796875" customWidth="1"/>
    <col min="8" max="8" width="12.54296875" customWidth="1"/>
    <col min="9" max="9" width="12.1796875" customWidth="1"/>
    <col min="10" max="10" width="11.81640625" customWidth="1"/>
  </cols>
  <sheetData>
    <row r="1" spans="1:6" ht="29" hidden="1" x14ac:dyDescent="0.35">
      <c r="A1" s="246" t="s">
        <v>989</v>
      </c>
    </row>
    <row r="2" spans="1:6" hidden="1" x14ac:dyDescent="0.35">
      <c r="A2" s="246" t="s">
        <v>990</v>
      </c>
    </row>
    <row r="3" spans="1:6" ht="29" hidden="1" x14ac:dyDescent="0.35">
      <c r="A3" s="246" t="s">
        <v>991</v>
      </c>
    </row>
    <row r="4" spans="1:6" hidden="1" x14ac:dyDescent="0.35">
      <c r="A4" t="s">
        <v>992</v>
      </c>
    </row>
    <row r="5" spans="1:6" hidden="1" x14ac:dyDescent="0.35">
      <c r="A5" t="s">
        <v>993</v>
      </c>
    </row>
    <row r="6" spans="1:6" hidden="1" x14ac:dyDescent="0.35">
      <c r="A6" t="s">
        <v>994</v>
      </c>
    </row>
    <row r="7" spans="1:6" hidden="1" x14ac:dyDescent="0.35">
      <c r="A7" t="s">
        <v>995</v>
      </c>
    </row>
    <row r="8" spans="1:6" hidden="1" x14ac:dyDescent="0.35">
      <c r="A8" t="s">
        <v>996</v>
      </c>
    </row>
    <row r="9" spans="1:6" hidden="1" x14ac:dyDescent="0.35">
      <c r="A9" t="s">
        <v>997</v>
      </c>
    </row>
    <row r="10" spans="1:6" hidden="1" x14ac:dyDescent="0.35"/>
    <row r="11" spans="1:6" hidden="1" x14ac:dyDescent="0.35">
      <c r="A11" s="214" t="s">
        <v>998</v>
      </c>
    </row>
    <row r="12" spans="1:6" hidden="1" x14ac:dyDescent="0.35">
      <c r="A12" s="214" t="s">
        <v>999</v>
      </c>
    </row>
    <row r="13" spans="1:6" s="222" customFormat="1" hidden="1" x14ac:dyDescent="0.35">
      <c r="A13" s="222" t="s">
        <v>1000</v>
      </c>
    </row>
    <row r="14" spans="1:6" x14ac:dyDescent="0.35">
      <c r="A14" s="214"/>
    </row>
    <row r="15" spans="1:6" s="225" customFormat="1" ht="16.5" x14ac:dyDescent="0.35">
      <c r="A15" s="269" t="s">
        <v>1058</v>
      </c>
      <c r="B15" s="520" t="s">
        <v>1090</v>
      </c>
      <c r="C15" s="520"/>
      <c r="D15" s="520"/>
      <c r="E15" s="520"/>
      <c r="F15" s="224"/>
    </row>
    <row r="16" spans="1:6" s="225" customFormat="1" ht="16.5" x14ac:dyDescent="0.35">
      <c r="A16" s="270" t="s">
        <v>1003</v>
      </c>
      <c r="B16" s="271" t="s">
        <v>1091</v>
      </c>
      <c r="C16" s="521" t="s">
        <v>1005</v>
      </c>
      <c r="D16" s="522"/>
      <c r="E16" s="523"/>
      <c r="F16" s="224"/>
    </row>
    <row r="17" spans="1:12" s="225" customFormat="1" ht="33" customHeight="1" x14ac:dyDescent="0.35">
      <c r="A17" s="270" t="s">
        <v>1006</v>
      </c>
      <c r="B17" s="272" t="s">
        <v>1007</v>
      </c>
      <c r="C17" s="524" t="s">
        <v>1008</v>
      </c>
      <c r="D17" s="524"/>
      <c r="E17" s="524"/>
      <c r="F17" s="224"/>
    </row>
    <row r="18" spans="1:12" x14ac:dyDescent="0.35">
      <c r="A18" s="273" t="s">
        <v>1009</v>
      </c>
      <c r="B18" s="553">
        <v>45658</v>
      </c>
      <c r="C18" s="554"/>
      <c r="D18" s="527"/>
      <c r="E18" s="528"/>
      <c r="J18" s="219"/>
    </row>
    <row r="19" spans="1:12" ht="16.5" x14ac:dyDescent="0.35">
      <c r="A19" s="274" t="s">
        <v>1010</v>
      </c>
      <c r="B19" s="559" t="s">
        <v>1011</v>
      </c>
      <c r="C19" s="560"/>
      <c r="D19" s="529"/>
      <c r="E19" s="530"/>
      <c r="G19" s="537" t="s">
        <v>1012</v>
      </c>
      <c r="H19" s="537"/>
      <c r="I19" s="537"/>
      <c r="J19" s="537"/>
      <c r="K19" s="537"/>
      <c r="L19" s="537"/>
    </row>
    <row r="20" spans="1:12" ht="15.5" x14ac:dyDescent="0.35">
      <c r="A20" s="565" t="s">
        <v>1013</v>
      </c>
      <c r="B20" s="538" t="s">
        <v>1014</v>
      </c>
      <c r="C20" s="540" t="s">
        <v>1015</v>
      </c>
      <c r="D20" s="538" t="s">
        <v>1016</v>
      </c>
      <c r="E20" s="542" t="s">
        <v>1092</v>
      </c>
      <c r="F20" s="565" t="s">
        <v>1018</v>
      </c>
      <c r="G20" s="544" t="s">
        <v>1019</v>
      </c>
      <c r="H20" s="546" t="s">
        <v>1020</v>
      </c>
      <c r="I20" s="547"/>
      <c r="J20" s="547"/>
      <c r="K20" s="547"/>
      <c r="L20" s="548" t="s">
        <v>1021</v>
      </c>
    </row>
    <row r="21" spans="1:12" ht="134.15" customHeight="1" x14ac:dyDescent="0.35">
      <c r="A21" s="566"/>
      <c r="B21" s="539"/>
      <c r="C21" s="541"/>
      <c r="D21" s="539"/>
      <c r="E21" s="543"/>
      <c r="F21" s="566"/>
      <c r="G21" s="545"/>
      <c r="H21" s="231" t="s">
        <v>1022</v>
      </c>
      <c r="I21" s="232" t="s">
        <v>1023</v>
      </c>
      <c r="J21" s="231" t="s">
        <v>1024</v>
      </c>
      <c r="K21" s="233" t="s">
        <v>1025</v>
      </c>
      <c r="L21" s="548"/>
    </row>
    <row r="22" spans="1:12" s="219" customFormat="1" ht="58.5" customHeight="1" x14ac:dyDescent="0.35">
      <c r="A22" s="234" t="s">
        <v>1026</v>
      </c>
      <c r="B22" s="285" t="s">
        <v>1027</v>
      </c>
      <c r="C22" s="286">
        <v>1424</v>
      </c>
      <c r="D22" s="287">
        <v>1800.4399999999998</v>
      </c>
      <c r="E22" s="283" t="s">
        <v>1064</v>
      </c>
      <c r="F22" s="237" t="s">
        <v>1089</v>
      </c>
      <c r="G22" s="234"/>
      <c r="H22" s="234"/>
      <c r="I22" s="234"/>
      <c r="J22" s="234"/>
      <c r="K22" s="288"/>
      <c r="L22" s="288">
        <v>1</v>
      </c>
    </row>
    <row r="23" spans="1:12" s="219" customFormat="1" ht="58.5" customHeight="1" x14ac:dyDescent="0.35">
      <c r="A23" s="234" t="s">
        <v>1037</v>
      </c>
      <c r="B23" s="285" t="s">
        <v>1038</v>
      </c>
      <c r="C23" s="286">
        <v>230</v>
      </c>
      <c r="D23" s="287">
        <v>75.246000000000009</v>
      </c>
      <c r="E23" s="283" t="s">
        <v>1064</v>
      </c>
      <c r="F23" s="237" t="s">
        <v>1089</v>
      </c>
      <c r="G23" s="234"/>
      <c r="H23" s="234"/>
      <c r="I23" s="234"/>
      <c r="J23" s="234"/>
      <c r="K23" s="288"/>
      <c r="L23" s="288">
        <v>1</v>
      </c>
    </row>
    <row r="24" spans="1:12" s="219" customFormat="1" ht="58.5" customHeight="1" x14ac:dyDescent="0.35">
      <c r="A24" s="234" t="s">
        <v>1037</v>
      </c>
      <c r="B24" s="285" t="s">
        <v>1038</v>
      </c>
      <c r="C24" s="286">
        <v>24774</v>
      </c>
      <c r="D24" s="287">
        <v>6724.49</v>
      </c>
      <c r="E24" s="283" t="s">
        <v>1064</v>
      </c>
      <c r="F24" s="237" t="s">
        <v>1032</v>
      </c>
      <c r="G24" s="234"/>
      <c r="H24" s="234"/>
      <c r="I24" s="234"/>
      <c r="J24" s="234"/>
      <c r="K24" s="288"/>
      <c r="L24" s="288">
        <v>1</v>
      </c>
    </row>
    <row r="25" spans="1:12" s="219" customFormat="1" ht="58.5" customHeight="1" x14ac:dyDescent="0.35">
      <c r="A25" s="234" t="s">
        <v>1041</v>
      </c>
      <c r="B25" s="285" t="s">
        <v>1042</v>
      </c>
      <c r="C25" s="286">
        <v>3966</v>
      </c>
      <c r="D25" s="287">
        <v>4490.4730000000009</v>
      </c>
      <c r="E25" s="283" t="s">
        <v>1064</v>
      </c>
      <c r="F25" s="237" t="s">
        <v>1089</v>
      </c>
      <c r="G25" s="234"/>
      <c r="H25" s="234"/>
      <c r="I25" s="234"/>
      <c r="J25" s="234"/>
      <c r="K25" s="288"/>
      <c r="L25" s="288">
        <v>1</v>
      </c>
    </row>
    <row r="26" spans="1:12" s="219" customFormat="1" ht="58.5" customHeight="1" x14ac:dyDescent="0.35">
      <c r="A26" s="234" t="s">
        <v>1041</v>
      </c>
      <c r="B26" s="285" t="s">
        <v>1042</v>
      </c>
      <c r="C26" s="286">
        <v>2898</v>
      </c>
      <c r="D26" s="287">
        <v>1466.027</v>
      </c>
      <c r="E26" s="283" t="s">
        <v>1064</v>
      </c>
      <c r="F26" s="237" t="s">
        <v>1032</v>
      </c>
      <c r="G26" s="234"/>
      <c r="H26" s="234"/>
      <c r="I26" s="234"/>
      <c r="J26" s="234"/>
      <c r="K26" s="288"/>
      <c r="L26" s="288">
        <v>1</v>
      </c>
    </row>
    <row r="27" spans="1:12" ht="51" customHeight="1" x14ac:dyDescent="0.35">
      <c r="A27" s="264" t="s">
        <v>1053</v>
      </c>
      <c r="B27" s="533" t="s">
        <v>1054</v>
      </c>
      <c r="C27" s="561"/>
    </row>
    <row r="28" spans="1:12" ht="57.75" customHeight="1" x14ac:dyDescent="0.35">
      <c r="A28" s="265" t="s">
        <v>1055</v>
      </c>
      <c r="B28" s="535" t="s">
        <v>1056</v>
      </c>
      <c r="C28" s="535"/>
    </row>
    <row r="29" spans="1:12" x14ac:dyDescent="0.35">
      <c r="A29" s="281"/>
      <c r="B29" s="245"/>
      <c r="C29" s="245"/>
    </row>
    <row r="30" spans="1:12" ht="305.14999999999998" hidden="1" customHeight="1" x14ac:dyDescent="0.35">
      <c r="A30" s="536" t="s">
        <v>1057</v>
      </c>
      <c r="B30" s="536"/>
      <c r="C30" s="536"/>
      <c r="D30" s="536"/>
      <c r="E30" s="536"/>
      <c r="F30" s="536"/>
    </row>
    <row r="31" spans="1:12" x14ac:dyDescent="0.35">
      <c r="A31" s="536"/>
      <c r="B31" s="536"/>
      <c r="C31" s="536"/>
      <c r="D31" s="536"/>
      <c r="E31" s="536"/>
      <c r="F31" s="536"/>
    </row>
  </sheetData>
  <sheetProtection sheet="1" objects="1" scenarios="1"/>
  <mergeCells count="20">
    <mergeCell ref="B27:C27"/>
    <mergeCell ref="B28:C28"/>
    <mergeCell ref="A30:F30"/>
    <mergeCell ref="A31:F31"/>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64DB8-811C-4727-84A7-0792893583AF}">
  <sheetPr>
    <tabColor theme="2" tint="-0.499984740745262"/>
  </sheetPr>
  <dimension ref="A1:L37"/>
  <sheetViews>
    <sheetView topLeftCell="A14" zoomScale="80" zoomScaleNormal="80" workbookViewId="0">
      <selection activeCell="E22" sqref="E22"/>
    </sheetView>
  </sheetViews>
  <sheetFormatPr defaultColWidth="8.81640625" defaultRowHeight="14.5" x14ac:dyDescent="0.35"/>
  <cols>
    <col min="1" max="1" width="41" customWidth="1"/>
    <col min="2" max="2" width="59" bestFit="1" customWidth="1"/>
    <col min="3" max="3" width="17.453125" customWidth="1"/>
    <col min="4" max="5" width="15.1796875" customWidth="1"/>
    <col min="6" max="6" width="29.453125" bestFit="1" customWidth="1"/>
    <col min="7" max="8" width="13.81640625" customWidth="1"/>
    <col min="9" max="9" width="13.1796875" customWidth="1"/>
    <col min="10" max="10" width="13.453125" customWidth="1"/>
  </cols>
  <sheetData>
    <row r="1" spans="1:6" ht="29" hidden="1" x14ac:dyDescent="0.35">
      <c r="A1" s="246" t="s">
        <v>989</v>
      </c>
    </row>
    <row r="2" spans="1:6" hidden="1" x14ac:dyDescent="0.35">
      <c r="A2" s="246" t="s">
        <v>990</v>
      </c>
    </row>
    <row r="3" spans="1:6" ht="29" hidden="1" x14ac:dyDescent="0.35">
      <c r="A3" s="246" t="s">
        <v>991</v>
      </c>
    </row>
    <row r="4" spans="1:6" hidden="1" x14ac:dyDescent="0.35">
      <c r="A4" t="s">
        <v>992</v>
      </c>
    </row>
    <row r="5" spans="1:6" hidden="1" x14ac:dyDescent="0.35">
      <c r="A5" t="s">
        <v>993</v>
      </c>
    </row>
    <row r="6" spans="1:6" hidden="1" x14ac:dyDescent="0.35">
      <c r="A6" t="s">
        <v>994</v>
      </c>
    </row>
    <row r="7" spans="1:6" hidden="1" x14ac:dyDescent="0.35">
      <c r="A7" t="s">
        <v>995</v>
      </c>
    </row>
    <row r="8" spans="1:6" hidden="1" x14ac:dyDescent="0.35">
      <c r="A8" t="s">
        <v>996</v>
      </c>
    </row>
    <row r="9" spans="1:6" hidden="1" x14ac:dyDescent="0.35">
      <c r="A9" t="s">
        <v>997</v>
      </c>
    </row>
    <row r="10" spans="1:6" hidden="1" x14ac:dyDescent="0.35"/>
    <row r="11" spans="1:6" hidden="1" x14ac:dyDescent="0.35">
      <c r="A11" s="214" t="s">
        <v>998</v>
      </c>
    </row>
    <row r="12" spans="1:6" hidden="1" x14ac:dyDescent="0.35">
      <c r="A12" s="214" t="s">
        <v>999</v>
      </c>
    </row>
    <row r="13" spans="1:6" s="222" customFormat="1" hidden="1" x14ac:dyDescent="0.35">
      <c r="A13" s="222" t="s">
        <v>1000</v>
      </c>
    </row>
    <row r="14" spans="1:6" x14ac:dyDescent="0.35">
      <c r="A14" s="214"/>
    </row>
    <row r="15" spans="1:6" s="225" customFormat="1" ht="16.5" x14ac:dyDescent="0.35">
      <c r="A15" s="269" t="s">
        <v>1058</v>
      </c>
      <c r="B15" s="520" t="s">
        <v>1093</v>
      </c>
      <c r="C15" s="520"/>
      <c r="D15" s="520"/>
      <c r="E15" s="520"/>
      <c r="F15" s="222"/>
    </row>
    <row r="16" spans="1:6" s="225" customFormat="1" ht="26.15" customHeight="1" x14ac:dyDescent="0.35">
      <c r="A16" s="270" t="s">
        <v>1003</v>
      </c>
      <c r="B16" s="271" t="s">
        <v>1094</v>
      </c>
      <c r="C16" s="521" t="s">
        <v>1005</v>
      </c>
      <c r="D16" s="522"/>
      <c r="E16" s="523"/>
    </row>
    <row r="17" spans="1:12" s="225" customFormat="1" ht="33" customHeight="1" x14ac:dyDescent="0.35">
      <c r="A17" s="270" t="s">
        <v>1006</v>
      </c>
      <c r="B17" s="272" t="s">
        <v>1007</v>
      </c>
      <c r="C17" s="524" t="s">
        <v>1095</v>
      </c>
      <c r="D17" s="524"/>
      <c r="E17" s="524"/>
    </row>
    <row r="18" spans="1:12" x14ac:dyDescent="0.35">
      <c r="A18" s="273" t="s">
        <v>1009</v>
      </c>
      <c r="B18" s="525">
        <v>45658</v>
      </c>
      <c r="C18" s="526"/>
      <c r="D18" s="527"/>
      <c r="E18" s="528"/>
      <c r="J18" s="219"/>
    </row>
    <row r="19" spans="1:12" ht="16.5" x14ac:dyDescent="0.35">
      <c r="A19" s="274" t="s">
        <v>1010</v>
      </c>
      <c r="B19" s="576" t="s">
        <v>1011</v>
      </c>
      <c r="C19" s="532"/>
      <c r="D19" s="529"/>
      <c r="E19" s="530"/>
      <c r="G19" s="537" t="s">
        <v>1012</v>
      </c>
      <c r="H19" s="537"/>
      <c r="I19" s="537"/>
      <c r="J19" s="537"/>
      <c r="K19" s="537"/>
      <c r="L19" s="537"/>
    </row>
    <row r="20" spans="1:12" ht="15.5" x14ac:dyDescent="0.35">
      <c r="A20" s="565" t="s">
        <v>1013</v>
      </c>
      <c r="B20" s="538" t="s">
        <v>1014</v>
      </c>
      <c r="C20" s="540" t="s">
        <v>1015</v>
      </c>
      <c r="D20" s="538" t="s">
        <v>1016</v>
      </c>
      <c r="E20" s="542" t="s">
        <v>1096</v>
      </c>
      <c r="F20" s="565" t="s">
        <v>1018</v>
      </c>
      <c r="G20" s="544" t="s">
        <v>1019</v>
      </c>
      <c r="H20" s="546" t="s">
        <v>1020</v>
      </c>
      <c r="I20" s="547"/>
      <c r="J20" s="547"/>
      <c r="K20" s="547"/>
      <c r="L20" s="548" t="s">
        <v>1021</v>
      </c>
    </row>
    <row r="21" spans="1:12" ht="134.15" customHeight="1" x14ac:dyDescent="0.35">
      <c r="A21" s="566"/>
      <c r="B21" s="539"/>
      <c r="C21" s="541"/>
      <c r="D21" s="539"/>
      <c r="E21" s="543"/>
      <c r="F21" s="566"/>
      <c r="G21" s="545"/>
      <c r="H21" s="231" t="s">
        <v>1022</v>
      </c>
      <c r="I21" s="232" t="s">
        <v>1023</v>
      </c>
      <c r="J21" s="231" t="s">
        <v>1024</v>
      </c>
      <c r="K21" s="233" t="s">
        <v>1025</v>
      </c>
      <c r="L21" s="548"/>
    </row>
    <row r="22" spans="1:12" ht="100.4" customHeight="1" x14ac:dyDescent="0.35">
      <c r="A22" s="289">
        <v>3401</v>
      </c>
      <c r="B22" s="290" t="s">
        <v>1040</v>
      </c>
      <c r="C22" s="291">
        <v>66</v>
      </c>
      <c r="D22" s="292">
        <v>16.611999999999998</v>
      </c>
      <c r="E22" s="236" t="s">
        <v>1064</v>
      </c>
      <c r="F22" s="290" t="s">
        <v>1029</v>
      </c>
      <c r="G22" s="293"/>
      <c r="H22" s="293"/>
      <c r="I22" s="293"/>
      <c r="J22" s="293"/>
      <c r="K22" s="293"/>
      <c r="L22" s="293">
        <v>1</v>
      </c>
    </row>
    <row r="23" spans="1:12" ht="95.15" customHeight="1" x14ac:dyDescent="0.35">
      <c r="A23" s="289">
        <v>3304</v>
      </c>
      <c r="B23" s="290" t="s">
        <v>1034</v>
      </c>
      <c r="C23" s="291">
        <v>213</v>
      </c>
      <c r="D23" s="292">
        <v>22.895999999999997</v>
      </c>
      <c r="E23" s="236" t="s">
        <v>1064</v>
      </c>
      <c r="F23" s="290" t="s">
        <v>1029</v>
      </c>
      <c r="G23" s="293"/>
      <c r="H23" s="293"/>
      <c r="I23" s="293"/>
      <c r="J23" s="293"/>
      <c r="K23" s="293"/>
      <c r="L23" s="293">
        <v>1</v>
      </c>
    </row>
    <row r="24" spans="1:12" ht="58.5" customHeight="1" x14ac:dyDescent="0.35">
      <c r="A24" s="289">
        <v>3304</v>
      </c>
      <c r="B24" s="290" t="s">
        <v>1034</v>
      </c>
      <c r="C24" s="291">
        <v>6</v>
      </c>
      <c r="D24" s="292">
        <v>2.532</v>
      </c>
      <c r="E24" s="236" t="s">
        <v>1064</v>
      </c>
      <c r="F24" s="169" t="s">
        <v>1032</v>
      </c>
      <c r="G24" s="293"/>
      <c r="H24" s="293"/>
      <c r="I24" s="293"/>
      <c r="J24" s="293"/>
      <c r="K24" s="293"/>
      <c r="L24" s="293">
        <v>1</v>
      </c>
    </row>
    <row r="25" spans="1:12" ht="86.5" customHeight="1" x14ac:dyDescent="0.35">
      <c r="A25" s="289">
        <v>3306</v>
      </c>
      <c r="B25" s="290" t="s">
        <v>1036</v>
      </c>
      <c r="C25" s="291">
        <v>79</v>
      </c>
      <c r="D25" s="292">
        <v>18.167999999999999</v>
      </c>
      <c r="E25" s="236" t="s">
        <v>1064</v>
      </c>
      <c r="F25" s="290" t="s">
        <v>1029</v>
      </c>
      <c r="G25" s="293"/>
      <c r="H25" s="293"/>
      <c r="I25" s="293"/>
      <c r="J25" s="293"/>
      <c r="K25" s="293"/>
      <c r="L25" s="293">
        <v>1</v>
      </c>
    </row>
    <row r="26" spans="1:12" ht="87" x14ac:dyDescent="0.35">
      <c r="A26" s="289">
        <v>3306</v>
      </c>
      <c r="B26" s="290" t="s">
        <v>1036</v>
      </c>
      <c r="C26" s="294">
        <v>6238</v>
      </c>
      <c r="D26" s="292">
        <v>776.63100000000009</v>
      </c>
      <c r="E26" s="236" t="s">
        <v>1064</v>
      </c>
      <c r="F26" s="295" t="s">
        <v>1032</v>
      </c>
      <c r="G26" s="293"/>
      <c r="H26" s="293"/>
      <c r="I26" s="293"/>
      <c r="J26" s="293"/>
      <c r="K26" s="293"/>
      <c r="L26" s="293">
        <v>1</v>
      </c>
    </row>
    <row r="27" spans="1:12" ht="70.400000000000006" customHeight="1" x14ac:dyDescent="0.35">
      <c r="A27" s="289">
        <v>3307</v>
      </c>
      <c r="B27" s="290" t="s">
        <v>1038</v>
      </c>
      <c r="C27" s="294">
        <v>1899</v>
      </c>
      <c r="D27" s="292">
        <v>528.10649999999987</v>
      </c>
      <c r="E27" s="236" t="s">
        <v>1064</v>
      </c>
      <c r="F27" s="290" t="s">
        <v>1029</v>
      </c>
      <c r="G27" s="293"/>
      <c r="H27" s="293"/>
      <c r="I27" s="293"/>
      <c r="J27" s="293"/>
      <c r="K27" s="293"/>
      <c r="L27" s="293">
        <v>1</v>
      </c>
    </row>
    <row r="28" spans="1:12" ht="87" x14ac:dyDescent="0.35">
      <c r="A28" s="289">
        <v>3307</v>
      </c>
      <c r="B28" s="290" t="s">
        <v>1038</v>
      </c>
      <c r="C28" s="294">
        <v>2562</v>
      </c>
      <c r="D28" s="292">
        <v>694.29600000000005</v>
      </c>
      <c r="E28" s="236" t="s">
        <v>1064</v>
      </c>
      <c r="F28" s="295" t="s">
        <v>1032</v>
      </c>
      <c r="G28" s="293"/>
      <c r="H28" s="293"/>
      <c r="I28" s="293"/>
      <c r="J28" s="293"/>
      <c r="K28" s="293"/>
      <c r="L28" s="293">
        <v>1</v>
      </c>
    </row>
    <row r="29" spans="1:12" ht="58" x14ac:dyDescent="0.35">
      <c r="A29" s="289">
        <v>3824</v>
      </c>
      <c r="B29" s="290" t="s">
        <v>1083</v>
      </c>
      <c r="C29" s="294">
        <v>19848</v>
      </c>
      <c r="D29" s="292">
        <v>316.5795</v>
      </c>
      <c r="E29" s="236" t="s">
        <v>1064</v>
      </c>
      <c r="F29" s="290" t="s">
        <v>1029</v>
      </c>
      <c r="G29" s="293"/>
      <c r="H29" s="293"/>
      <c r="I29" s="293"/>
      <c r="J29" s="293"/>
      <c r="K29" s="293"/>
      <c r="L29" s="293">
        <v>1</v>
      </c>
    </row>
    <row r="30" spans="1:12" ht="58.5" customHeight="1" x14ac:dyDescent="0.35">
      <c r="A30" s="289">
        <v>3824</v>
      </c>
      <c r="B30" s="290" t="s">
        <v>1083</v>
      </c>
      <c r="C30" s="291">
        <v>7</v>
      </c>
      <c r="D30" s="292">
        <v>0.92400000000000004</v>
      </c>
      <c r="E30" s="236" t="s">
        <v>1064</v>
      </c>
      <c r="F30" s="290" t="s">
        <v>1032</v>
      </c>
      <c r="G30" s="293"/>
      <c r="H30" s="293"/>
      <c r="I30" s="293"/>
      <c r="J30" s="293"/>
      <c r="K30" s="293"/>
      <c r="L30" s="293">
        <v>1</v>
      </c>
    </row>
    <row r="31" spans="1:12" ht="58" x14ac:dyDescent="0.35">
      <c r="A31" s="289">
        <v>4014</v>
      </c>
      <c r="B31" s="290" t="s">
        <v>1046</v>
      </c>
      <c r="C31" s="294">
        <v>7007</v>
      </c>
      <c r="D31" s="292">
        <v>1185.3862999999997</v>
      </c>
      <c r="E31" s="236" t="s">
        <v>1064</v>
      </c>
      <c r="F31" s="290" t="s">
        <v>1029</v>
      </c>
      <c r="G31" s="293"/>
      <c r="H31" s="293"/>
      <c r="I31" s="293"/>
      <c r="J31" s="293"/>
      <c r="K31" s="293"/>
      <c r="L31" s="293">
        <v>1</v>
      </c>
    </row>
    <row r="32" spans="1:12" ht="87" x14ac:dyDescent="0.35">
      <c r="A32" s="289">
        <v>4014</v>
      </c>
      <c r="B32" s="290" t="s">
        <v>1046</v>
      </c>
      <c r="C32" s="291">
        <v>8</v>
      </c>
      <c r="D32" s="292">
        <v>0.34399999999999997</v>
      </c>
      <c r="E32" s="236" t="s">
        <v>1064</v>
      </c>
      <c r="F32" s="290" t="s">
        <v>1032</v>
      </c>
      <c r="G32" s="293"/>
      <c r="H32" s="293"/>
      <c r="I32" s="293"/>
      <c r="J32" s="293"/>
      <c r="K32" s="293"/>
      <c r="L32" s="293">
        <v>1</v>
      </c>
    </row>
    <row r="33" spans="1:6" ht="33" customHeight="1" x14ac:dyDescent="0.35">
      <c r="A33" s="264" t="s">
        <v>1053</v>
      </c>
      <c r="B33" s="535" t="s">
        <v>1054</v>
      </c>
      <c r="C33" s="535"/>
    </row>
    <row r="34" spans="1:6" ht="33" customHeight="1" x14ac:dyDescent="0.35">
      <c r="A34" s="265" t="s">
        <v>1055</v>
      </c>
      <c r="B34" s="535" t="s">
        <v>1056</v>
      </c>
      <c r="C34" s="535"/>
    </row>
    <row r="35" spans="1:6" x14ac:dyDescent="0.35">
      <c r="A35" s="281"/>
      <c r="B35" s="245"/>
      <c r="C35" s="245"/>
    </row>
    <row r="36" spans="1:6" ht="305.14999999999998" hidden="1" customHeight="1" x14ac:dyDescent="0.35">
      <c r="A36" s="536" t="s">
        <v>1057</v>
      </c>
      <c r="B36" s="536"/>
      <c r="C36" s="536"/>
      <c r="D36" s="536"/>
      <c r="E36" s="536"/>
      <c r="F36" s="536"/>
    </row>
    <row r="37" spans="1:6" x14ac:dyDescent="0.35">
      <c r="A37" s="536"/>
      <c r="B37" s="536"/>
      <c r="C37" s="536"/>
      <c r="D37" s="536"/>
      <c r="E37" s="536"/>
      <c r="F37" s="536"/>
    </row>
  </sheetData>
  <sheetProtection sheet="1" objects="1" scenarios="1"/>
  <mergeCells count="20">
    <mergeCell ref="B33:C33"/>
    <mergeCell ref="B34:C34"/>
    <mergeCell ref="A36:F36"/>
    <mergeCell ref="A37:F37"/>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B9156-D51D-4E22-8B41-6000FCF40367}">
  <sheetPr>
    <tabColor theme="2" tint="-0.499984740745262"/>
  </sheetPr>
  <dimension ref="A1:L44"/>
  <sheetViews>
    <sheetView topLeftCell="A19" zoomScale="92" zoomScaleNormal="55" workbookViewId="0">
      <selection activeCell="E23" sqref="E23"/>
    </sheetView>
  </sheetViews>
  <sheetFormatPr defaultColWidth="8.81640625" defaultRowHeight="14.5" x14ac:dyDescent="0.35"/>
  <cols>
    <col min="1" max="1" width="35.54296875" style="213" customWidth="1"/>
    <col min="2" max="2" width="69.1796875" style="247" customWidth="1"/>
    <col min="3" max="3" width="21.1796875" style="213" customWidth="1"/>
    <col min="4" max="4" width="18.54296875" style="213" customWidth="1"/>
    <col min="5" max="5" width="19.1796875" style="213" customWidth="1"/>
    <col min="6" max="6" width="29.453125" style="213" bestFit="1" customWidth="1"/>
    <col min="7" max="7" width="12.54296875" style="213" customWidth="1"/>
    <col min="8" max="8" width="12.453125" style="213" customWidth="1"/>
    <col min="9" max="9" width="13.1796875" style="213" customWidth="1"/>
    <col min="10" max="10" width="12.1796875" style="213" customWidth="1"/>
    <col min="11" max="16384" width="8.81640625" style="213"/>
  </cols>
  <sheetData>
    <row r="1" spans="1:5" ht="29" x14ac:dyDescent="0.35">
      <c r="A1" s="246" t="s">
        <v>989</v>
      </c>
    </row>
    <row r="2" spans="1:5" x14ac:dyDescent="0.35">
      <c r="A2" s="246" t="s">
        <v>990</v>
      </c>
    </row>
    <row r="3" spans="1:5" ht="29" hidden="1" x14ac:dyDescent="0.35">
      <c r="A3" s="246" t="s">
        <v>991</v>
      </c>
    </row>
    <row r="4" spans="1:5" ht="58" hidden="1" x14ac:dyDescent="0.35">
      <c r="A4" s="213" t="s">
        <v>992</v>
      </c>
    </row>
    <row r="5" spans="1:5" ht="58" hidden="1" x14ac:dyDescent="0.35">
      <c r="A5" s="213" t="s">
        <v>993</v>
      </c>
    </row>
    <row r="6" spans="1:5" ht="43.5" hidden="1" x14ac:dyDescent="0.35">
      <c r="A6" s="213" t="s">
        <v>994</v>
      </c>
    </row>
    <row r="7" spans="1:5" ht="43.5" hidden="1" x14ac:dyDescent="0.35">
      <c r="A7" s="213" t="s">
        <v>995</v>
      </c>
    </row>
    <row r="8" spans="1:5" ht="43.5" hidden="1" x14ac:dyDescent="0.35">
      <c r="A8" s="213" t="s">
        <v>996</v>
      </c>
    </row>
    <row r="9" spans="1:5" ht="43.5" hidden="1" x14ac:dyDescent="0.35">
      <c r="A9" s="213" t="s">
        <v>997</v>
      </c>
    </row>
    <row r="10" spans="1:5" hidden="1" x14ac:dyDescent="0.35"/>
    <row r="11" spans="1:5" hidden="1" x14ac:dyDescent="0.35">
      <c r="A11" s="246" t="s">
        <v>998</v>
      </c>
    </row>
    <row r="12" spans="1:5" ht="29" hidden="1" x14ac:dyDescent="0.35">
      <c r="A12" s="246" t="s">
        <v>999</v>
      </c>
    </row>
    <row r="13" spans="1:5" s="248" customFormat="1" ht="72.5" hidden="1" x14ac:dyDescent="0.35">
      <c r="A13" s="248" t="s">
        <v>1000</v>
      </c>
      <c r="B13" s="249"/>
    </row>
    <row r="14" spans="1:5" x14ac:dyDescent="0.35">
      <c r="A14" s="246"/>
    </row>
    <row r="15" spans="1:5" s="251" customFormat="1" ht="16.5" x14ac:dyDescent="0.35">
      <c r="A15" s="250" t="s">
        <v>1058</v>
      </c>
      <c r="B15" s="520" t="s">
        <v>1097</v>
      </c>
      <c r="C15" s="520"/>
      <c r="D15" s="520"/>
      <c r="E15" s="520"/>
    </row>
    <row r="16" spans="1:5" s="251" customFormat="1" ht="41.5" customHeight="1" x14ac:dyDescent="0.35">
      <c r="A16" s="252" t="s">
        <v>1003</v>
      </c>
      <c r="B16" s="296" t="s">
        <v>1098</v>
      </c>
      <c r="C16" s="550" t="s">
        <v>1005</v>
      </c>
      <c r="D16" s="551"/>
      <c r="E16" s="552"/>
    </row>
    <row r="17" spans="1:12" s="251" customFormat="1" ht="33" customHeight="1" x14ac:dyDescent="0.35">
      <c r="A17" s="252" t="s">
        <v>1006</v>
      </c>
      <c r="B17" s="253" t="s">
        <v>1061</v>
      </c>
      <c r="C17" s="524" t="s">
        <v>1008</v>
      </c>
      <c r="D17" s="524"/>
      <c r="E17" s="524"/>
    </row>
    <row r="18" spans="1:12" x14ac:dyDescent="0.35">
      <c r="A18" s="254" t="s">
        <v>1009</v>
      </c>
      <c r="B18" s="553">
        <v>45658</v>
      </c>
      <c r="C18" s="554"/>
      <c r="D18" s="555"/>
      <c r="E18" s="556"/>
    </row>
    <row r="19" spans="1:12" x14ac:dyDescent="0.35">
      <c r="A19" s="255" t="s">
        <v>1010</v>
      </c>
      <c r="B19" s="559" t="s">
        <v>1011</v>
      </c>
      <c r="C19" s="560"/>
      <c r="D19" s="557"/>
      <c r="E19" s="558"/>
      <c r="G19" s="562" t="s">
        <v>1012</v>
      </c>
      <c r="H19" s="562"/>
      <c r="I19" s="562"/>
      <c r="J19" s="562"/>
      <c r="K19" s="562"/>
      <c r="L19" s="562"/>
    </row>
    <row r="20" spans="1:12" ht="15.5" x14ac:dyDescent="0.35">
      <c r="A20" s="565" t="s">
        <v>1013</v>
      </c>
      <c r="B20" s="577" t="s">
        <v>1014</v>
      </c>
      <c r="C20" s="565" t="s">
        <v>1015</v>
      </c>
      <c r="D20" s="565" t="s">
        <v>1016</v>
      </c>
      <c r="E20" s="567" t="s">
        <v>1096</v>
      </c>
      <c r="F20" s="565" t="s">
        <v>1018</v>
      </c>
      <c r="G20" s="565" t="s">
        <v>1019</v>
      </c>
      <c r="H20" s="569" t="s">
        <v>1020</v>
      </c>
      <c r="I20" s="570"/>
      <c r="J20" s="570"/>
      <c r="K20" s="570"/>
      <c r="L20" s="563" t="s">
        <v>1021</v>
      </c>
    </row>
    <row r="21" spans="1:12" ht="134.15" customHeight="1" x14ac:dyDescent="0.35">
      <c r="A21" s="566"/>
      <c r="B21" s="578"/>
      <c r="C21" s="566"/>
      <c r="D21" s="566"/>
      <c r="E21" s="568"/>
      <c r="F21" s="579"/>
      <c r="G21" s="566"/>
      <c r="H21" s="232" t="s">
        <v>1022</v>
      </c>
      <c r="I21" s="232" t="s">
        <v>1023</v>
      </c>
      <c r="J21" s="232" t="s">
        <v>1024</v>
      </c>
      <c r="K21" s="256" t="s">
        <v>1025</v>
      </c>
      <c r="L21" s="563"/>
    </row>
    <row r="22" spans="1:12" ht="58.5" customHeight="1" x14ac:dyDescent="0.35">
      <c r="A22" s="262" t="s">
        <v>1033</v>
      </c>
      <c r="B22" s="263" t="s">
        <v>1076</v>
      </c>
      <c r="C22" s="258">
        <v>8852</v>
      </c>
      <c r="D22" s="259">
        <v>1354.5237499999998</v>
      </c>
      <c r="E22" s="401" t="s">
        <v>1064</v>
      </c>
      <c r="F22" s="400" t="s">
        <v>1029</v>
      </c>
      <c r="G22" s="405"/>
      <c r="H22" s="261"/>
      <c r="I22" s="261"/>
      <c r="J22" s="261"/>
      <c r="K22" s="261"/>
      <c r="L22" s="261">
        <v>1</v>
      </c>
    </row>
    <row r="23" spans="1:12" ht="58.5" customHeight="1" x14ac:dyDescent="0.35">
      <c r="A23" s="262" t="s">
        <v>1033</v>
      </c>
      <c r="B23" s="263" t="s">
        <v>1076</v>
      </c>
      <c r="C23" s="258">
        <v>24</v>
      </c>
      <c r="D23" s="259">
        <v>4.84</v>
      </c>
      <c r="E23" s="401" t="s">
        <v>1064</v>
      </c>
      <c r="F23" s="400" t="s">
        <v>1032</v>
      </c>
      <c r="G23" s="405"/>
      <c r="H23" s="261"/>
      <c r="I23" s="261"/>
      <c r="J23" s="261"/>
      <c r="K23" s="261"/>
      <c r="L23" s="261">
        <v>1</v>
      </c>
    </row>
    <row r="24" spans="1:12" ht="58.5" customHeight="1" x14ac:dyDescent="0.35">
      <c r="A24" s="262" t="s">
        <v>1035</v>
      </c>
      <c r="B24" s="263" t="s">
        <v>1036</v>
      </c>
      <c r="C24" s="258">
        <v>42</v>
      </c>
      <c r="D24" s="259">
        <v>13.2875</v>
      </c>
      <c r="E24" s="401" t="s">
        <v>1064</v>
      </c>
      <c r="F24" s="400" t="s">
        <v>1029</v>
      </c>
      <c r="G24" s="405"/>
      <c r="H24" s="261"/>
      <c r="I24" s="261"/>
      <c r="J24" s="261"/>
      <c r="K24" s="261"/>
      <c r="L24" s="261">
        <v>1</v>
      </c>
    </row>
    <row r="25" spans="1:12" ht="58.5" customHeight="1" x14ac:dyDescent="0.35">
      <c r="A25" s="262" t="s">
        <v>1037</v>
      </c>
      <c r="B25" s="263" t="s">
        <v>1099</v>
      </c>
      <c r="C25" s="258">
        <v>84800</v>
      </c>
      <c r="D25" s="259">
        <v>16345.102749999998</v>
      </c>
      <c r="E25" s="401" t="s">
        <v>1064</v>
      </c>
      <c r="F25" s="400" t="s">
        <v>1029</v>
      </c>
      <c r="G25" s="405"/>
      <c r="H25" s="261"/>
      <c r="I25" s="261"/>
      <c r="J25" s="261"/>
      <c r="K25" s="261"/>
      <c r="L25" s="261">
        <v>1</v>
      </c>
    </row>
    <row r="26" spans="1:12" ht="58.5" customHeight="1" x14ac:dyDescent="0.35">
      <c r="A26" s="262" t="s">
        <v>1037</v>
      </c>
      <c r="B26" s="263" t="s">
        <v>1099</v>
      </c>
      <c r="C26" s="258">
        <v>10447</v>
      </c>
      <c r="D26" s="259">
        <v>2160.4379999999996</v>
      </c>
      <c r="E26" s="401" t="s">
        <v>1064</v>
      </c>
      <c r="F26" s="400" t="s">
        <v>1032</v>
      </c>
      <c r="G26" s="405"/>
      <c r="H26" s="261"/>
      <c r="I26" s="261"/>
      <c r="J26" s="261"/>
      <c r="K26" s="261"/>
      <c r="L26" s="261">
        <v>1</v>
      </c>
    </row>
    <row r="27" spans="1:12" ht="58.5" customHeight="1" x14ac:dyDescent="0.35">
      <c r="A27" s="262" t="s">
        <v>1039</v>
      </c>
      <c r="B27" s="263" t="s">
        <v>1078</v>
      </c>
      <c r="C27" s="258">
        <v>5669</v>
      </c>
      <c r="D27" s="259">
        <v>2434.3474999999999</v>
      </c>
      <c r="E27" s="401" t="s">
        <v>1064</v>
      </c>
      <c r="F27" s="400" t="s">
        <v>1029</v>
      </c>
      <c r="G27" s="405"/>
      <c r="H27" s="261"/>
      <c r="I27" s="261"/>
      <c r="J27" s="261"/>
      <c r="K27" s="261"/>
      <c r="L27" s="261">
        <v>1</v>
      </c>
    </row>
    <row r="28" spans="1:12" ht="58.5" customHeight="1" x14ac:dyDescent="0.35">
      <c r="A28" s="262" t="s">
        <v>1039</v>
      </c>
      <c r="B28" s="263" t="s">
        <v>1078</v>
      </c>
      <c r="C28" s="258">
        <v>13637</v>
      </c>
      <c r="D28" s="259">
        <v>2867.9768333333332</v>
      </c>
      <c r="E28" s="401" t="s">
        <v>1064</v>
      </c>
      <c r="F28" s="400" t="s">
        <v>1032</v>
      </c>
      <c r="G28" s="405"/>
      <c r="H28" s="261"/>
      <c r="I28" s="261"/>
      <c r="J28" s="261"/>
      <c r="K28" s="261"/>
      <c r="L28" s="261">
        <v>1</v>
      </c>
    </row>
    <row r="29" spans="1:12" ht="58.5" customHeight="1" x14ac:dyDescent="0.35">
      <c r="A29" s="262" t="s">
        <v>1041</v>
      </c>
      <c r="B29" s="263" t="s">
        <v>1100</v>
      </c>
      <c r="C29" s="258">
        <v>1980</v>
      </c>
      <c r="D29" s="259">
        <v>1341.0260000000001</v>
      </c>
      <c r="E29" s="401" t="s">
        <v>1064</v>
      </c>
      <c r="F29" s="400" t="s">
        <v>1029</v>
      </c>
      <c r="G29" s="405"/>
      <c r="H29" s="261"/>
      <c r="I29" s="261"/>
      <c r="J29" s="261"/>
      <c r="K29" s="261"/>
      <c r="L29" s="261">
        <v>1</v>
      </c>
    </row>
    <row r="30" spans="1:12" ht="58.5" customHeight="1" x14ac:dyDescent="0.35">
      <c r="A30" s="262" t="s">
        <v>1043</v>
      </c>
      <c r="B30" s="263" t="s">
        <v>1101</v>
      </c>
      <c r="C30" s="258">
        <v>37324</v>
      </c>
      <c r="D30" s="259">
        <v>2805.4079999999999</v>
      </c>
      <c r="E30" s="401" t="s">
        <v>1064</v>
      </c>
      <c r="F30" s="400" t="s">
        <v>1029</v>
      </c>
      <c r="G30" s="405"/>
      <c r="H30" s="261"/>
      <c r="I30" s="261"/>
      <c r="J30" s="261"/>
      <c r="K30" s="261"/>
      <c r="L30" s="261">
        <v>1</v>
      </c>
    </row>
    <row r="31" spans="1:12" ht="58.5" customHeight="1" x14ac:dyDescent="0.35">
      <c r="A31" s="262" t="s">
        <v>1043</v>
      </c>
      <c r="B31" s="263" t="s">
        <v>1101</v>
      </c>
      <c r="C31" s="258">
        <v>90</v>
      </c>
      <c r="D31" s="259">
        <v>10.852</v>
      </c>
      <c r="E31" s="401" t="s">
        <v>1064</v>
      </c>
      <c r="F31" s="400" t="s">
        <v>1032</v>
      </c>
      <c r="G31" s="405"/>
      <c r="H31" s="261"/>
      <c r="I31" s="261"/>
      <c r="J31" s="261"/>
      <c r="K31" s="261"/>
      <c r="L31" s="261">
        <v>1</v>
      </c>
    </row>
    <row r="32" spans="1:12" ht="58.5" customHeight="1" x14ac:dyDescent="0.35">
      <c r="A32" s="262" t="s">
        <v>1045</v>
      </c>
      <c r="B32" s="263" t="s">
        <v>1046</v>
      </c>
      <c r="C32" s="258">
        <v>4384</v>
      </c>
      <c r="D32" s="259">
        <v>765.60141666666709</v>
      </c>
      <c r="E32" s="401" t="s">
        <v>1064</v>
      </c>
      <c r="F32" s="400" t="s">
        <v>1029</v>
      </c>
      <c r="G32" s="405"/>
      <c r="H32" s="261"/>
      <c r="I32" s="261"/>
      <c r="J32" s="261"/>
      <c r="K32" s="261"/>
      <c r="L32" s="261">
        <v>1</v>
      </c>
    </row>
    <row r="33" spans="1:12" ht="58.5" customHeight="1" x14ac:dyDescent="0.35">
      <c r="A33" s="262" t="s">
        <v>1045</v>
      </c>
      <c r="B33" s="263" t="s">
        <v>1046</v>
      </c>
      <c r="C33" s="258">
        <v>66</v>
      </c>
      <c r="D33" s="259">
        <v>4.03</v>
      </c>
      <c r="E33" s="401" t="s">
        <v>1064</v>
      </c>
      <c r="F33" s="400" t="s">
        <v>1032</v>
      </c>
      <c r="G33" s="405"/>
      <c r="H33" s="261"/>
      <c r="I33" s="261"/>
      <c r="J33" s="261"/>
      <c r="K33" s="261"/>
      <c r="L33" s="261">
        <v>1</v>
      </c>
    </row>
    <row r="34" spans="1:12" ht="58.5" customHeight="1" x14ac:dyDescent="0.35">
      <c r="A34" s="262" t="s">
        <v>1102</v>
      </c>
      <c r="B34" s="263" t="s">
        <v>1103</v>
      </c>
      <c r="C34" s="258">
        <v>144</v>
      </c>
      <c r="D34" s="259">
        <v>28.080000000000002</v>
      </c>
      <c r="E34" s="401" t="s">
        <v>1064</v>
      </c>
      <c r="F34" s="400" t="s">
        <v>1032</v>
      </c>
      <c r="G34" s="405"/>
      <c r="H34" s="261"/>
      <c r="I34" s="261"/>
      <c r="J34" s="261"/>
      <c r="K34" s="261"/>
      <c r="L34" s="261">
        <v>1</v>
      </c>
    </row>
    <row r="35" spans="1:12" ht="58.5" customHeight="1" x14ac:dyDescent="0.35">
      <c r="A35" s="262" t="s">
        <v>1047</v>
      </c>
      <c r="B35" s="263" t="s">
        <v>1104</v>
      </c>
      <c r="C35" s="258">
        <v>448</v>
      </c>
      <c r="D35" s="259">
        <v>249.98400000000004</v>
      </c>
      <c r="E35" s="401" t="s">
        <v>1064</v>
      </c>
      <c r="F35" s="400" t="s">
        <v>1032</v>
      </c>
      <c r="G35" s="405"/>
      <c r="H35" s="261"/>
      <c r="I35" s="261"/>
      <c r="J35" s="261"/>
      <c r="K35" s="261"/>
      <c r="L35" s="261">
        <v>1</v>
      </c>
    </row>
    <row r="36" spans="1:12" ht="58.5" customHeight="1" x14ac:dyDescent="0.35">
      <c r="A36" s="262" t="s">
        <v>1105</v>
      </c>
      <c r="B36" s="263" t="s">
        <v>1106</v>
      </c>
      <c r="C36" s="258">
        <v>168</v>
      </c>
      <c r="D36" s="259">
        <v>55.775999999999996</v>
      </c>
      <c r="E36" s="401" t="s">
        <v>1064</v>
      </c>
      <c r="F36" s="400" t="s">
        <v>1032</v>
      </c>
      <c r="G36" s="405"/>
      <c r="H36" s="261"/>
      <c r="I36" s="261"/>
      <c r="J36" s="261"/>
      <c r="K36" s="261"/>
      <c r="L36" s="261">
        <v>1</v>
      </c>
    </row>
    <row r="37" spans="1:12" ht="58.5" customHeight="1" x14ac:dyDescent="0.35">
      <c r="A37" s="262" t="s">
        <v>1049</v>
      </c>
      <c r="B37" s="263" t="s">
        <v>1050</v>
      </c>
      <c r="C37" s="258">
        <v>1523</v>
      </c>
      <c r="D37" s="259">
        <v>706.75</v>
      </c>
      <c r="E37" s="401" t="s">
        <v>1064</v>
      </c>
      <c r="F37" s="400" t="s">
        <v>1107</v>
      </c>
      <c r="G37" s="405"/>
      <c r="H37" s="261"/>
      <c r="I37" s="261"/>
      <c r="J37" s="261"/>
      <c r="K37" s="261"/>
      <c r="L37" s="261">
        <v>1</v>
      </c>
    </row>
    <row r="38" spans="1:12" ht="58.5" customHeight="1" x14ac:dyDescent="0.35">
      <c r="A38" s="262" t="s">
        <v>1049</v>
      </c>
      <c r="B38" s="263" t="s">
        <v>1050</v>
      </c>
      <c r="C38" s="258">
        <v>16</v>
      </c>
      <c r="D38" s="259">
        <v>6.56</v>
      </c>
      <c r="E38" s="401" t="s">
        <v>1064</v>
      </c>
      <c r="F38" s="400" t="s">
        <v>1032</v>
      </c>
      <c r="G38" s="405"/>
      <c r="H38" s="261"/>
      <c r="I38" s="261"/>
      <c r="J38" s="261"/>
      <c r="K38" s="261"/>
      <c r="L38" s="261">
        <v>1</v>
      </c>
    </row>
    <row r="39" spans="1:12" ht="58.5" customHeight="1" x14ac:dyDescent="0.35">
      <c r="A39" s="262" t="s">
        <v>1108</v>
      </c>
      <c r="B39" s="263" t="s">
        <v>1086</v>
      </c>
      <c r="C39" s="258">
        <v>672</v>
      </c>
      <c r="D39" s="259">
        <v>25.312000000000001</v>
      </c>
      <c r="E39" s="401" t="s">
        <v>1064</v>
      </c>
      <c r="F39" s="400" t="s">
        <v>1032</v>
      </c>
      <c r="G39" s="405"/>
      <c r="H39" s="261"/>
      <c r="I39" s="261"/>
      <c r="J39" s="261"/>
      <c r="K39" s="261"/>
      <c r="L39" s="261">
        <v>1</v>
      </c>
    </row>
    <row r="40" spans="1:12" ht="33" customHeight="1" x14ac:dyDescent="0.35">
      <c r="A40" s="264" t="s">
        <v>1053</v>
      </c>
      <c r="B40" s="535" t="s">
        <v>1054</v>
      </c>
      <c r="C40" s="535"/>
      <c r="D40" s="258"/>
      <c r="E40" s="404"/>
      <c r="F40" s="400"/>
      <c r="G40" s="405"/>
      <c r="H40" s="261"/>
      <c r="I40" s="261"/>
      <c r="J40" s="261"/>
      <c r="K40" s="261"/>
      <c r="L40" s="261"/>
    </row>
    <row r="41" spans="1:12" ht="33" customHeight="1" x14ac:dyDescent="0.35">
      <c r="A41" s="265" t="s">
        <v>1055</v>
      </c>
      <c r="B41" s="535" t="s">
        <v>1056</v>
      </c>
      <c r="C41" s="535"/>
      <c r="D41" s="258"/>
      <c r="E41" s="260"/>
      <c r="F41" s="406"/>
      <c r="G41" s="261"/>
      <c r="H41" s="261"/>
      <c r="I41" s="261"/>
      <c r="J41" s="261"/>
      <c r="K41" s="261"/>
      <c r="L41" s="261"/>
    </row>
    <row r="42" spans="1:12" x14ac:dyDescent="0.35">
      <c r="A42" s="266"/>
      <c r="B42" s="267"/>
      <c r="C42" s="268"/>
    </row>
    <row r="43" spans="1:12" ht="305.14999999999998" hidden="1" customHeight="1" x14ac:dyDescent="0.35">
      <c r="A43" s="536" t="s">
        <v>1069</v>
      </c>
      <c r="B43" s="536"/>
      <c r="C43" s="536"/>
      <c r="D43" s="536"/>
      <c r="E43" s="536"/>
      <c r="F43" s="536"/>
    </row>
    <row r="44" spans="1:12" x14ac:dyDescent="0.35">
      <c r="A44" s="536"/>
      <c r="B44" s="536"/>
      <c r="C44" s="536"/>
      <c r="D44" s="536"/>
      <c r="E44" s="536"/>
      <c r="F44" s="536"/>
    </row>
  </sheetData>
  <sheetProtection sheet="1" objects="1" scenarios="1"/>
  <autoFilter ref="A21:L41" xr:uid="{3A12279F-869A-46B2-B331-3F4B262779FB}"/>
  <mergeCells count="20">
    <mergeCell ref="B40:C40"/>
    <mergeCell ref="B41:C41"/>
    <mergeCell ref="A43:F43"/>
    <mergeCell ref="A44:F44"/>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0AC1A-58CD-4127-A2DA-32FB5B146122}">
  <sheetPr>
    <tabColor theme="2" tint="-0.499984740745262"/>
  </sheetPr>
  <dimension ref="A1:L34"/>
  <sheetViews>
    <sheetView topLeftCell="C26" zoomScale="30" zoomScaleNormal="30" workbookViewId="0">
      <selection activeCell="E23" sqref="E23"/>
    </sheetView>
  </sheetViews>
  <sheetFormatPr defaultColWidth="8.81640625" defaultRowHeight="14.5" x14ac:dyDescent="0.35"/>
  <cols>
    <col min="1" max="1" width="38.81640625" style="213" customWidth="1"/>
    <col min="2" max="2" width="55.1796875" style="247" customWidth="1"/>
    <col min="3" max="3" width="21.1796875" style="213" customWidth="1"/>
    <col min="4" max="4" width="22.1796875" style="213" customWidth="1"/>
    <col min="5" max="5" width="23.81640625" style="213" customWidth="1"/>
    <col min="6" max="6" width="29.453125" style="213" bestFit="1" customWidth="1"/>
    <col min="7" max="7" width="14.1796875" style="213" customWidth="1"/>
    <col min="8" max="8" width="14" style="213" customWidth="1"/>
    <col min="9" max="10" width="13.1796875" style="213" customWidth="1"/>
    <col min="11" max="16384" width="8.81640625" style="213"/>
  </cols>
  <sheetData>
    <row r="1" spans="1:5" ht="29" hidden="1" x14ac:dyDescent="0.35">
      <c r="A1" s="246" t="s">
        <v>989</v>
      </c>
    </row>
    <row r="2" spans="1:5" hidden="1" x14ac:dyDescent="0.35">
      <c r="A2" s="246" t="s">
        <v>990</v>
      </c>
    </row>
    <row r="3" spans="1:5" ht="29" hidden="1" x14ac:dyDescent="0.35">
      <c r="A3" s="246" t="s">
        <v>991</v>
      </c>
    </row>
    <row r="4" spans="1:5" ht="58" hidden="1" x14ac:dyDescent="0.35">
      <c r="A4" s="213" t="s">
        <v>992</v>
      </c>
    </row>
    <row r="5" spans="1:5" ht="43.5" hidden="1" x14ac:dyDescent="0.35">
      <c r="A5" s="213" t="s">
        <v>993</v>
      </c>
    </row>
    <row r="6" spans="1:5" ht="29" hidden="1" x14ac:dyDescent="0.35">
      <c r="A6" s="213" t="s">
        <v>994</v>
      </c>
    </row>
    <row r="7" spans="1:5" ht="43.5" hidden="1" x14ac:dyDescent="0.35">
      <c r="A7" s="213" t="s">
        <v>995</v>
      </c>
    </row>
    <row r="8" spans="1:5" ht="29" hidden="1" x14ac:dyDescent="0.35">
      <c r="A8" s="213" t="s">
        <v>996</v>
      </c>
    </row>
    <row r="9" spans="1:5" ht="29" hidden="1" x14ac:dyDescent="0.35">
      <c r="A9" s="213" t="s">
        <v>997</v>
      </c>
    </row>
    <row r="10" spans="1:5" hidden="1" x14ac:dyDescent="0.35"/>
    <row r="11" spans="1:5" hidden="1" x14ac:dyDescent="0.35">
      <c r="A11" s="246" t="s">
        <v>998</v>
      </c>
    </row>
    <row r="12" spans="1:5" ht="29" hidden="1" x14ac:dyDescent="0.35">
      <c r="A12" s="246" t="s">
        <v>999</v>
      </c>
    </row>
    <row r="13" spans="1:5" s="248" customFormat="1" ht="58" hidden="1" x14ac:dyDescent="0.35">
      <c r="A13" s="248" t="s">
        <v>1000</v>
      </c>
      <c r="B13" s="249"/>
    </row>
    <row r="14" spans="1:5" x14ac:dyDescent="0.35">
      <c r="A14" s="246"/>
    </row>
    <row r="15" spans="1:5" s="251" customFormat="1" ht="16.5" x14ac:dyDescent="0.35">
      <c r="A15" s="250" t="s">
        <v>1058</v>
      </c>
      <c r="B15" s="549" t="s">
        <v>1059</v>
      </c>
      <c r="C15" s="549"/>
      <c r="D15" s="549"/>
      <c r="E15" s="549"/>
    </row>
    <row r="16" spans="1:5" s="251" customFormat="1" ht="41.5" customHeight="1" x14ac:dyDescent="0.35">
      <c r="A16" s="252" t="s">
        <v>1003</v>
      </c>
      <c r="B16" s="399" t="s">
        <v>1109</v>
      </c>
      <c r="C16" s="550" t="s">
        <v>1005</v>
      </c>
      <c r="D16" s="551"/>
      <c r="E16" s="552"/>
    </row>
    <row r="17" spans="1:12" s="251" customFormat="1" ht="33" customHeight="1" x14ac:dyDescent="0.35">
      <c r="A17" s="252" t="s">
        <v>1006</v>
      </c>
      <c r="B17" s="253" t="s">
        <v>1061</v>
      </c>
      <c r="C17" s="524" t="s">
        <v>1008</v>
      </c>
      <c r="D17" s="524"/>
      <c r="E17" s="524"/>
    </row>
    <row r="18" spans="1:12" x14ac:dyDescent="0.35">
      <c r="A18" s="254" t="s">
        <v>1009</v>
      </c>
      <c r="B18" s="553">
        <v>45658</v>
      </c>
      <c r="C18" s="554"/>
      <c r="D18" s="555"/>
      <c r="E18" s="556"/>
    </row>
    <row r="19" spans="1:12" x14ac:dyDescent="0.35">
      <c r="A19" s="255" t="s">
        <v>1010</v>
      </c>
      <c r="B19" s="559" t="s">
        <v>1011</v>
      </c>
      <c r="C19" s="560"/>
      <c r="D19" s="557"/>
      <c r="E19" s="558"/>
      <c r="G19" s="562" t="s">
        <v>1012</v>
      </c>
      <c r="H19" s="562"/>
      <c r="I19" s="562"/>
      <c r="J19" s="562"/>
      <c r="K19" s="562"/>
      <c r="L19" s="562"/>
    </row>
    <row r="20" spans="1:12" ht="15.5" x14ac:dyDescent="0.35">
      <c r="A20" s="565" t="s">
        <v>1013</v>
      </c>
      <c r="B20" s="577" t="s">
        <v>1014</v>
      </c>
      <c r="C20" s="565" t="s">
        <v>1015</v>
      </c>
      <c r="D20" s="565" t="s">
        <v>1016</v>
      </c>
      <c r="E20" s="567" t="s">
        <v>1096</v>
      </c>
      <c r="F20" s="565" t="s">
        <v>1018</v>
      </c>
      <c r="G20" s="565" t="s">
        <v>1019</v>
      </c>
      <c r="H20" s="569" t="s">
        <v>1020</v>
      </c>
      <c r="I20" s="570"/>
      <c r="J20" s="570"/>
      <c r="K20" s="570"/>
      <c r="L20" s="563" t="s">
        <v>1021</v>
      </c>
    </row>
    <row r="21" spans="1:12" ht="134.15" customHeight="1" x14ac:dyDescent="0.35">
      <c r="A21" s="566"/>
      <c r="B21" s="578"/>
      <c r="C21" s="566"/>
      <c r="D21" s="566"/>
      <c r="E21" s="568"/>
      <c r="F21" s="579"/>
      <c r="G21" s="566"/>
      <c r="H21" s="232" t="s">
        <v>1022</v>
      </c>
      <c r="I21" s="232" t="s">
        <v>1023</v>
      </c>
      <c r="J21" s="232" t="s">
        <v>1024</v>
      </c>
      <c r="K21" s="256" t="s">
        <v>1025</v>
      </c>
      <c r="L21" s="563"/>
    </row>
    <row r="22" spans="1:12" ht="58.5" customHeight="1" x14ac:dyDescent="0.35">
      <c r="A22" s="262" t="s">
        <v>1110</v>
      </c>
      <c r="B22" s="446" t="s">
        <v>1111</v>
      </c>
      <c r="C22" s="297">
        <v>2052</v>
      </c>
      <c r="D22" s="259">
        <v>3013.0200000000004</v>
      </c>
      <c r="E22" s="401" t="s">
        <v>1064</v>
      </c>
      <c r="F22" s="400" t="s">
        <v>1029</v>
      </c>
      <c r="G22" s="405"/>
      <c r="H22" s="261"/>
      <c r="I22" s="261"/>
      <c r="J22" s="261"/>
      <c r="K22" s="261"/>
      <c r="L22" s="261">
        <v>1</v>
      </c>
    </row>
    <row r="23" spans="1:12" ht="93" customHeight="1" x14ac:dyDescent="0.35">
      <c r="A23" s="262" t="s">
        <v>1037</v>
      </c>
      <c r="B23" s="446" t="s">
        <v>1112</v>
      </c>
      <c r="C23" s="297">
        <v>54072</v>
      </c>
      <c r="D23" s="259">
        <v>17743.129000000004</v>
      </c>
      <c r="E23" s="401" t="s">
        <v>1064</v>
      </c>
      <c r="F23" s="400" t="s">
        <v>1029</v>
      </c>
      <c r="G23" s="405"/>
      <c r="H23" s="261"/>
      <c r="I23" s="261"/>
      <c r="J23" s="261"/>
      <c r="K23" s="261"/>
      <c r="L23" s="261">
        <v>1</v>
      </c>
    </row>
    <row r="24" spans="1:12" ht="107.25" customHeight="1" x14ac:dyDescent="0.35">
      <c r="A24" s="262" t="s">
        <v>1039</v>
      </c>
      <c r="B24" s="446" t="s">
        <v>1113</v>
      </c>
      <c r="C24" s="297">
        <v>12420</v>
      </c>
      <c r="D24" s="259">
        <v>4361.6189999999997</v>
      </c>
      <c r="E24" s="401" t="s">
        <v>1064</v>
      </c>
      <c r="F24" s="400" t="s">
        <v>1029</v>
      </c>
      <c r="G24" s="405"/>
      <c r="H24" s="261"/>
      <c r="I24" s="261"/>
      <c r="J24" s="261"/>
      <c r="K24" s="261"/>
      <c r="L24" s="261">
        <v>1</v>
      </c>
    </row>
    <row r="25" spans="1:12" ht="58.5" customHeight="1" x14ac:dyDescent="0.35">
      <c r="A25" s="262" t="s">
        <v>1041</v>
      </c>
      <c r="B25" s="446" t="s">
        <v>1079</v>
      </c>
      <c r="C25" s="297">
        <v>28417</v>
      </c>
      <c r="D25" s="259">
        <v>23077.36100000003</v>
      </c>
      <c r="E25" s="401" t="s">
        <v>1064</v>
      </c>
      <c r="F25" s="400" t="s">
        <v>1029</v>
      </c>
      <c r="G25" s="405"/>
      <c r="H25" s="261"/>
      <c r="I25" s="261"/>
      <c r="J25" s="261"/>
      <c r="K25" s="261"/>
      <c r="L25" s="261">
        <v>1</v>
      </c>
    </row>
    <row r="26" spans="1:12" ht="58.5" customHeight="1" x14ac:dyDescent="0.35">
      <c r="A26" s="262" t="s">
        <v>1114</v>
      </c>
      <c r="B26" s="446" t="s">
        <v>1115</v>
      </c>
      <c r="C26" s="297">
        <v>120</v>
      </c>
      <c r="D26" s="259">
        <v>77.099999999999994</v>
      </c>
      <c r="E26" s="401" t="s">
        <v>1064</v>
      </c>
      <c r="F26" s="400" t="s">
        <v>1029</v>
      </c>
      <c r="G26" s="405"/>
      <c r="H26" s="261"/>
      <c r="I26" s="261"/>
      <c r="J26" s="261"/>
      <c r="K26" s="261"/>
      <c r="L26" s="261">
        <v>1</v>
      </c>
    </row>
    <row r="27" spans="1:12" ht="58.5" customHeight="1" x14ac:dyDescent="0.35">
      <c r="A27" s="262" t="s">
        <v>1067</v>
      </c>
      <c r="B27" s="446" t="s">
        <v>1068</v>
      </c>
      <c r="C27" s="297">
        <v>2627</v>
      </c>
      <c r="D27" s="259">
        <v>3609.7830000000054</v>
      </c>
      <c r="E27" s="401" t="s">
        <v>1064</v>
      </c>
      <c r="F27" s="400" t="s">
        <v>1029</v>
      </c>
      <c r="G27" s="405"/>
      <c r="H27" s="261"/>
      <c r="I27" s="261"/>
      <c r="J27" s="261"/>
      <c r="K27" s="261"/>
      <c r="L27" s="261">
        <v>1</v>
      </c>
    </row>
    <row r="28" spans="1:12" ht="75.75" customHeight="1" x14ac:dyDescent="0.35">
      <c r="A28" s="262" t="s">
        <v>1043</v>
      </c>
      <c r="B28" s="446" t="s">
        <v>1116</v>
      </c>
      <c r="C28" s="297">
        <v>870</v>
      </c>
      <c r="D28" s="259">
        <v>921.00000000000011</v>
      </c>
      <c r="E28" s="401" t="s">
        <v>1064</v>
      </c>
      <c r="F28" s="400" t="s">
        <v>1029</v>
      </c>
      <c r="G28" s="405"/>
      <c r="H28" s="261"/>
      <c r="I28" s="261"/>
      <c r="J28" s="261"/>
      <c r="K28" s="261"/>
      <c r="L28" s="261">
        <v>1</v>
      </c>
    </row>
    <row r="29" spans="1:12" ht="58.5" customHeight="1" x14ac:dyDescent="0.35">
      <c r="A29" s="262" t="s">
        <v>1117</v>
      </c>
      <c r="B29" s="446" t="s">
        <v>1118</v>
      </c>
      <c r="C29" s="297">
        <v>452</v>
      </c>
      <c r="D29" s="259">
        <v>1221.2719999999999</v>
      </c>
      <c r="E29" s="401" t="s">
        <v>1064</v>
      </c>
      <c r="F29" s="400" t="s">
        <v>1029</v>
      </c>
      <c r="G29" s="405"/>
      <c r="H29" s="261"/>
      <c r="I29" s="261"/>
      <c r="J29" s="261"/>
      <c r="K29" s="261"/>
      <c r="L29" s="261">
        <v>1</v>
      </c>
    </row>
    <row r="30" spans="1:12" ht="58.5" customHeight="1" x14ac:dyDescent="0.35">
      <c r="A30" s="264" t="s">
        <v>1053</v>
      </c>
      <c r="B30" s="535" t="s">
        <v>1054</v>
      </c>
      <c r="C30" s="535"/>
      <c r="D30" s="258"/>
      <c r="E30" s="404"/>
      <c r="F30" s="400"/>
      <c r="G30" s="405"/>
      <c r="H30" s="261"/>
      <c r="I30" s="261"/>
      <c r="J30" s="261"/>
      <c r="K30" s="261"/>
      <c r="L30" s="261"/>
    </row>
    <row r="31" spans="1:12" ht="48.5" x14ac:dyDescent="0.35">
      <c r="A31" s="265" t="s">
        <v>1055</v>
      </c>
      <c r="B31" s="535" t="s">
        <v>1056</v>
      </c>
      <c r="C31" s="535"/>
      <c r="D31" s="258"/>
      <c r="E31" s="260"/>
      <c r="F31" s="406"/>
      <c r="G31" s="261"/>
      <c r="H31" s="261"/>
      <c r="I31" s="261"/>
      <c r="J31" s="261"/>
      <c r="K31" s="261"/>
      <c r="L31" s="261"/>
    </row>
    <row r="32" spans="1:12" x14ac:dyDescent="0.35">
      <c r="A32" s="266"/>
      <c r="B32" s="267"/>
      <c r="C32" s="268"/>
    </row>
    <row r="33" spans="1:6" ht="305.14999999999998" hidden="1" customHeight="1" x14ac:dyDescent="0.35">
      <c r="A33" s="536" t="s">
        <v>1069</v>
      </c>
      <c r="B33" s="536"/>
      <c r="C33" s="536"/>
      <c r="D33" s="536"/>
      <c r="E33" s="536"/>
      <c r="F33" s="536"/>
    </row>
    <row r="34" spans="1:6" x14ac:dyDescent="0.35">
      <c r="A34" s="536"/>
      <c r="B34" s="536"/>
      <c r="C34" s="536"/>
      <c r="D34" s="536"/>
      <c r="E34" s="536"/>
      <c r="F34" s="536"/>
    </row>
  </sheetData>
  <sheetProtection sheet="1" objects="1" scenarios="1"/>
  <autoFilter ref="A21:L31" xr:uid="{3A12279F-869A-46B2-B331-3F4B262779FB}"/>
  <mergeCells count="20">
    <mergeCell ref="B30:C30"/>
    <mergeCell ref="B31:C31"/>
    <mergeCell ref="A33:F33"/>
    <mergeCell ref="A34:F34"/>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0318D-9293-4867-A529-F642CD8F0E45}">
  <sheetPr>
    <tabColor theme="2" tint="-0.499984740745262"/>
  </sheetPr>
  <dimension ref="A1:L38"/>
  <sheetViews>
    <sheetView topLeftCell="A26" zoomScaleNormal="100" workbookViewId="0">
      <selection activeCell="E22" sqref="E22"/>
    </sheetView>
  </sheetViews>
  <sheetFormatPr defaultRowHeight="14.5" x14ac:dyDescent="0.35"/>
  <cols>
    <col min="1" max="1" width="46" style="219" customWidth="1"/>
    <col min="2" max="2" width="40.54296875" style="219" customWidth="1"/>
    <col min="3" max="3" width="21.1796875" customWidth="1"/>
    <col min="4" max="4" width="11.1796875" customWidth="1"/>
    <col min="5" max="5" width="23.81640625" bestFit="1" customWidth="1"/>
    <col min="6" max="6" width="29.453125" style="219" bestFit="1" customWidth="1"/>
    <col min="7" max="7" width="14" customWidth="1"/>
    <col min="8" max="8" width="15.81640625" customWidth="1"/>
    <col min="9" max="9" width="13.1796875" customWidth="1"/>
    <col min="10" max="10" width="14" customWidth="1"/>
  </cols>
  <sheetData>
    <row r="1" spans="1:6" ht="29" hidden="1" x14ac:dyDescent="0.35">
      <c r="A1" s="218" t="s">
        <v>989</v>
      </c>
    </row>
    <row r="2" spans="1:6" hidden="1" x14ac:dyDescent="0.35">
      <c r="A2" s="218" t="s">
        <v>990</v>
      </c>
    </row>
    <row r="3" spans="1:6" ht="29" hidden="1" x14ac:dyDescent="0.35">
      <c r="A3" s="218" t="s">
        <v>991</v>
      </c>
    </row>
    <row r="4" spans="1:6" hidden="1" x14ac:dyDescent="0.35">
      <c r="A4" s="219" t="s">
        <v>992</v>
      </c>
    </row>
    <row r="5" spans="1:6" hidden="1" x14ac:dyDescent="0.35">
      <c r="A5" s="219" t="s">
        <v>993</v>
      </c>
    </row>
    <row r="6" spans="1:6" hidden="1" x14ac:dyDescent="0.35">
      <c r="A6" s="219" t="s">
        <v>994</v>
      </c>
    </row>
    <row r="7" spans="1:6" hidden="1" x14ac:dyDescent="0.35">
      <c r="A7" s="219" t="s">
        <v>995</v>
      </c>
    </row>
    <row r="8" spans="1:6" hidden="1" x14ac:dyDescent="0.35">
      <c r="A8" s="219" t="s">
        <v>996</v>
      </c>
    </row>
    <row r="9" spans="1:6" hidden="1" x14ac:dyDescent="0.35">
      <c r="A9" s="219" t="s">
        <v>997</v>
      </c>
    </row>
    <row r="10" spans="1:6" hidden="1" x14ac:dyDescent="0.35"/>
    <row r="11" spans="1:6" hidden="1" x14ac:dyDescent="0.35">
      <c r="A11" s="220" t="s">
        <v>998</v>
      </c>
    </row>
    <row r="12" spans="1:6" hidden="1" x14ac:dyDescent="0.35">
      <c r="A12" s="220" t="s">
        <v>999</v>
      </c>
    </row>
    <row r="13" spans="1:6" s="222" customFormat="1" hidden="1" x14ac:dyDescent="0.35">
      <c r="A13" s="221" t="s">
        <v>1000</v>
      </c>
      <c r="B13" s="221"/>
      <c r="F13" s="221"/>
    </row>
    <row r="14" spans="1:6" x14ac:dyDescent="0.35">
      <c r="A14" s="220"/>
    </row>
    <row r="15" spans="1:6" s="225" customFormat="1" ht="16.5" x14ac:dyDescent="0.35">
      <c r="A15" s="223" t="s">
        <v>1058</v>
      </c>
      <c r="B15" s="520" t="s">
        <v>1119</v>
      </c>
      <c r="C15" s="520"/>
      <c r="D15" s="520"/>
      <c r="E15" s="520"/>
      <c r="F15" s="224"/>
    </row>
    <row r="16" spans="1:6" s="225" customFormat="1" ht="16.5" x14ac:dyDescent="0.35">
      <c r="A16" s="226" t="s">
        <v>1003</v>
      </c>
      <c r="B16" s="227" t="s">
        <v>1120</v>
      </c>
      <c r="C16" s="521" t="s">
        <v>1005</v>
      </c>
      <c r="D16" s="522"/>
      <c r="E16" s="523"/>
      <c r="F16" s="224"/>
    </row>
    <row r="17" spans="1:12" s="225" customFormat="1" ht="33" customHeight="1" x14ac:dyDescent="0.35">
      <c r="A17" s="226" t="s">
        <v>1006</v>
      </c>
      <c r="B17" s="228" t="s">
        <v>1007</v>
      </c>
      <c r="C17" s="524" t="s">
        <v>1008</v>
      </c>
      <c r="D17" s="524"/>
      <c r="E17" s="524"/>
      <c r="F17" s="224"/>
    </row>
    <row r="18" spans="1:12" x14ac:dyDescent="0.35">
      <c r="A18" s="229" t="s">
        <v>1009</v>
      </c>
      <c r="B18" s="525">
        <v>45658</v>
      </c>
      <c r="C18" s="526"/>
      <c r="D18" s="527"/>
      <c r="E18" s="528"/>
      <c r="J18" s="219"/>
    </row>
    <row r="19" spans="1:12" ht="16.5" x14ac:dyDescent="0.35">
      <c r="A19" s="230" t="s">
        <v>1010</v>
      </c>
      <c r="B19" s="576" t="s">
        <v>1011</v>
      </c>
      <c r="C19" s="532"/>
      <c r="D19" s="529"/>
      <c r="E19" s="530"/>
      <c r="G19" s="537" t="s">
        <v>1012</v>
      </c>
      <c r="H19" s="537"/>
      <c r="I19" s="537"/>
      <c r="J19" s="537"/>
      <c r="K19" s="537"/>
      <c r="L19" s="537"/>
    </row>
    <row r="20" spans="1:12" ht="15.5" x14ac:dyDescent="0.35">
      <c r="A20" s="538" t="s">
        <v>1013</v>
      </c>
      <c r="B20" s="538" t="s">
        <v>1014</v>
      </c>
      <c r="C20" s="540" t="s">
        <v>1015</v>
      </c>
      <c r="D20" s="538" t="s">
        <v>1016</v>
      </c>
      <c r="E20" s="542" t="s">
        <v>1096</v>
      </c>
      <c r="F20" s="538" t="s">
        <v>1018</v>
      </c>
      <c r="G20" s="544" t="s">
        <v>1019</v>
      </c>
      <c r="H20" s="546" t="s">
        <v>1020</v>
      </c>
      <c r="I20" s="547"/>
      <c r="J20" s="547"/>
      <c r="K20" s="547"/>
      <c r="L20" s="548" t="s">
        <v>1021</v>
      </c>
    </row>
    <row r="21" spans="1:12" ht="134.15" customHeight="1" x14ac:dyDescent="0.35">
      <c r="A21" s="539"/>
      <c r="B21" s="539"/>
      <c r="C21" s="541"/>
      <c r="D21" s="539"/>
      <c r="E21" s="543"/>
      <c r="F21" s="539"/>
      <c r="G21" s="545"/>
      <c r="H21" s="231" t="s">
        <v>1022</v>
      </c>
      <c r="I21" s="232" t="s">
        <v>1023</v>
      </c>
      <c r="J21" s="231" t="s">
        <v>1024</v>
      </c>
      <c r="K21" s="233" t="s">
        <v>1025</v>
      </c>
      <c r="L21" s="548"/>
    </row>
    <row r="22" spans="1:12" ht="58.5" customHeight="1" x14ac:dyDescent="0.35">
      <c r="A22" s="298" t="s">
        <v>1026</v>
      </c>
      <c r="B22" s="239" t="s">
        <v>1027</v>
      </c>
      <c r="C22" s="409">
        <v>88</v>
      </c>
      <c r="D22" s="407">
        <v>111.265</v>
      </c>
      <c r="E22" s="397" t="s">
        <v>1028</v>
      </c>
      <c r="F22" s="239" t="s">
        <v>1029</v>
      </c>
      <c r="G22" s="301"/>
      <c r="H22" s="301"/>
      <c r="I22" s="301"/>
      <c r="J22" s="301"/>
      <c r="K22" s="408"/>
      <c r="L22" s="408">
        <v>1</v>
      </c>
    </row>
    <row r="23" spans="1:12" ht="58.5" customHeight="1" x14ac:dyDescent="0.35">
      <c r="A23" s="298" t="s">
        <v>1033</v>
      </c>
      <c r="B23" s="239" t="s">
        <v>1076</v>
      </c>
      <c r="C23" s="409">
        <v>6</v>
      </c>
      <c r="D23" s="407">
        <v>1</v>
      </c>
      <c r="E23" s="397" t="s">
        <v>1028</v>
      </c>
      <c r="F23" s="239" t="s">
        <v>1029</v>
      </c>
      <c r="G23" s="301"/>
      <c r="H23" s="301"/>
      <c r="I23" s="301"/>
      <c r="J23" s="301"/>
      <c r="K23" s="408"/>
      <c r="L23" s="408">
        <v>1</v>
      </c>
    </row>
    <row r="24" spans="1:12" ht="58.5" customHeight="1" x14ac:dyDescent="0.35">
      <c r="A24" s="298" t="s">
        <v>1037</v>
      </c>
      <c r="B24" s="239" t="s">
        <v>1038</v>
      </c>
      <c r="C24" s="409">
        <v>2587</v>
      </c>
      <c r="D24" s="407">
        <v>831.06583400000011</v>
      </c>
      <c r="E24" s="397" t="s">
        <v>1028</v>
      </c>
      <c r="F24" s="239" t="s">
        <v>1029</v>
      </c>
      <c r="G24" s="301"/>
      <c r="H24" s="301"/>
      <c r="I24" s="301"/>
      <c r="J24" s="301"/>
      <c r="K24" s="408"/>
      <c r="L24" s="408">
        <v>1</v>
      </c>
    </row>
    <row r="25" spans="1:12" ht="58.5" customHeight="1" x14ac:dyDescent="0.35">
      <c r="A25" s="298" t="s">
        <v>1039</v>
      </c>
      <c r="B25" s="239" t="s">
        <v>1121</v>
      </c>
      <c r="C25" s="409">
        <v>209</v>
      </c>
      <c r="D25" s="407">
        <v>71.01900000000002</v>
      </c>
      <c r="E25" s="397" t="s">
        <v>1028</v>
      </c>
      <c r="F25" s="239" t="s">
        <v>1029</v>
      </c>
      <c r="G25" s="301"/>
      <c r="H25" s="301"/>
      <c r="I25" s="301"/>
      <c r="J25" s="301"/>
      <c r="K25" s="408"/>
      <c r="L25" s="408">
        <v>1</v>
      </c>
    </row>
    <row r="26" spans="1:12" ht="58.5" customHeight="1" x14ac:dyDescent="0.35">
      <c r="A26" s="298" t="s">
        <v>1041</v>
      </c>
      <c r="B26" s="239" t="s">
        <v>1122</v>
      </c>
      <c r="C26" s="409">
        <v>2764</v>
      </c>
      <c r="D26" s="407">
        <v>4752.6040970000031</v>
      </c>
      <c r="E26" s="397" t="s">
        <v>1028</v>
      </c>
      <c r="F26" s="239" t="s">
        <v>1029</v>
      </c>
      <c r="G26" s="301"/>
      <c r="H26" s="301"/>
      <c r="I26" s="301"/>
      <c r="J26" s="301"/>
      <c r="K26" s="408"/>
      <c r="L26" s="408">
        <v>1</v>
      </c>
    </row>
    <row r="27" spans="1:12" ht="58.5" customHeight="1" x14ac:dyDescent="0.35">
      <c r="A27" s="298" t="s">
        <v>1067</v>
      </c>
      <c r="B27" s="300" t="s">
        <v>1123</v>
      </c>
      <c r="C27" s="409">
        <v>190</v>
      </c>
      <c r="D27" s="407">
        <v>121.78500000000001</v>
      </c>
      <c r="E27" s="397" t="s">
        <v>1028</v>
      </c>
      <c r="F27" s="239" t="s">
        <v>1029</v>
      </c>
      <c r="G27" s="301"/>
      <c r="H27" s="301"/>
      <c r="I27" s="301"/>
      <c r="J27" s="301"/>
      <c r="K27" s="408"/>
      <c r="L27" s="408">
        <v>1</v>
      </c>
    </row>
    <row r="28" spans="1:12" ht="58.5" customHeight="1" x14ac:dyDescent="0.35">
      <c r="A28" s="298" t="s">
        <v>1043</v>
      </c>
      <c r="B28" s="239" t="s">
        <v>1044</v>
      </c>
      <c r="C28" s="409">
        <v>284</v>
      </c>
      <c r="D28" s="407">
        <v>63.298380000000009</v>
      </c>
      <c r="E28" s="397" t="s">
        <v>1028</v>
      </c>
      <c r="F28" s="239" t="s">
        <v>1029</v>
      </c>
      <c r="G28" s="301"/>
      <c r="H28" s="301"/>
      <c r="I28" s="301"/>
      <c r="J28" s="301"/>
      <c r="K28" s="408"/>
      <c r="L28" s="408">
        <v>1</v>
      </c>
    </row>
    <row r="29" spans="1:12" ht="58.5" customHeight="1" x14ac:dyDescent="0.35">
      <c r="A29" s="298" t="s">
        <v>1117</v>
      </c>
      <c r="B29" s="239" t="s">
        <v>1124</v>
      </c>
      <c r="C29" s="409">
        <v>352</v>
      </c>
      <c r="D29" s="407">
        <v>805.11159999999995</v>
      </c>
      <c r="E29" s="397" t="s">
        <v>1028</v>
      </c>
      <c r="F29" s="239" t="s">
        <v>1029</v>
      </c>
      <c r="G29" s="301"/>
      <c r="H29" s="301"/>
      <c r="I29" s="301"/>
      <c r="J29" s="301"/>
      <c r="K29" s="408"/>
      <c r="L29" s="408">
        <v>1</v>
      </c>
    </row>
    <row r="30" spans="1:12" ht="58.5" customHeight="1" x14ac:dyDescent="0.35">
      <c r="A30" s="298" t="s">
        <v>1045</v>
      </c>
      <c r="B30" s="239" t="s">
        <v>1046</v>
      </c>
      <c r="C30" s="409">
        <v>1502</v>
      </c>
      <c r="D30" s="407">
        <v>51.243379999999995</v>
      </c>
      <c r="E30" s="397" t="s">
        <v>1028</v>
      </c>
      <c r="F30" s="239" t="s">
        <v>1029</v>
      </c>
      <c r="G30" s="301"/>
      <c r="H30" s="301"/>
      <c r="I30" s="301"/>
      <c r="J30" s="301"/>
      <c r="K30" s="408"/>
      <c r="L30" s="408">
        <v>1</v>
      </c>
    </row>
    <row r="31" spans="1:12" ht="58.5" customHeight="1" x14ac:dyDescent="0.35">
      <c r="A31" s="298" t="s">
        <v>1125</v>
      </c>
      <c r="B31" s="239" t="s">
        <v>1126</v>
      </c>
      <c r="C31" s="409">
        <v>84</v>
      </c>
      <c r="D31" s="407">
        <v>29.177929999999996</v>
      </c>
      <c r="E31" s="397" t="s">
        <v>1028</v>
      </c>
      <c r="F31" s="239" t="s">
        <v>1029</v>
      </c>
      <c r="G31" s="301"/>
      <c r="H31" s="301"/>
      <c r="I31" s="301"/>
      <c r="J31" s="301"/>
      <c r="K31" s="408"/>
      <c r="L31" s="408">
        <v>1</v>
      </c>
    </row>
    <row r="32" spans="1:12" ht="58.5" customHeight="1" x14ac:dyDescent="0.35">
      <c r="A32" s="298" t="s">
        <v>1047</v>
      </c>
      <c r="B32" s="239" t="s">
        <v>1127</v>
      </c>
      <c r="C32" s="409">
        <v>201</v>
      </c>
      <c r="D32" s="407">
        <v>102.50549999999998</v>
      </c>
      <c r="E32" s="397" t="s">
        <v>1028</v>
      </c>
      <c r="F32" s="239" t="s">
        <v>1029</v>
      </c>
      <c r="G32" s="301"/>
      <c r="H32" s="301"/>
      <c r="I32" s="301"/>
      <c r="J32" s="301"/>
      <c r="K32" s="408"/>
      <c r="L32" s="408">
        <v>1</v>
      </c>
    </row>
    <row r="33" spans="1:12" ht="58.5" customHeight="1" x14ac:dyDescent="0.35">
      <c r="A33" s="298" t="s">
        <v>1108</v>
      </c>
      <c r="B33" s="239" t="s">
        <v>1128</v>
      </c>
      <c r="C33" s="409">
        <v>508</v>
      </c>
      <c r="D33" s="407">
        <v>139.91800000000001</v>
      </c>
      <c r="E33" s="397" t="s">
        <v>1028</v>
      </c>
      <c r="F33" s="239" t="s">
        <v>1029</v>
      </c>
      <c r="G33" s="301"/>
      <c r="H33" s="301"/>
      <c r="I33" s="301"/>
      <c r="J33" s="301"/>
      <c r="K33" s="408"/>
      <c r="L33" s="408">
        <v>1</v>
      </c>
    </row>
    <row r="34" spans="1:12" ht="33.75" customHeight="1" x14ac:dyDescent="0.35">
      <c r="A34" s="241" t="s">
        <v>1053</v>
      </c>
      <c r="B34" s="580" t="s">
        <v>1054</v>
      </c>
      <c r="C34" s="561"/>
    </row>
    <row r="35" spans="1:12" ht="33.75" customHeight="1" x14ac:dyDescent="0.35">
      <c r="A35" s="242" t="s">
        <v>1055</v>
      </c>
      <c r="B35" s="535" t="s">
        <v>1056</v>
      </c>
      <c r="C35" s="535"/>
    </row>
    <row r="36" spans="1:12" x14ac:dyDescent="0.35">
      <c r="A36" s="243"/>
      <c r="B36" s="244"/>
      <c r="C36" s="245"/>
    </row>
    <row r="37" spans="1:12" ht="305.14999999999998" hidden="1" customHeight="1" x14ac:dyDescent="0.35">
      <c r="A37" s="536" t="s">
        <v>1057</v>
      </c>
      <c r="B37" s="536"/>
      <c r="C37" s="536"/>
      <c r="D37" s="536"/>
      <c r="E37" s="536"/>
      <c r="F37" s="536"/>
    </row>
    <row r="38" spans="1:12" x14ac:dyDescent="0.35">
      <c r="A38" s="536"/>
      <c r="B38" s="536"/>
      <c r="C38" s="536"/>
      <c r="D38" s="536"/>
      <c r="E38" s="536"/>
      <c r="F38" s="536"/>
    </row>
  </sheetData>
  <sheetProtection sheet="1" objects="1" scenarios="1"/>
  <mergeCells count="20">
    <mergeCell ref="B34:C34"/>
    <mergeCell ref="B35:C35"/>
    <mergeCell ref="A37:F37"/>
    <mergeCell ref="A38:F38"/>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05C2F-F06C-4C04-8442-DB8515CCC58C}">
  <sheetPr>
    <tabColor theme="2" tint="-0.499984740745262"/>
  </sheetPr>
  <dimension ref="A1:L52"/>
  <sheetViews>
    <sheetView topLeftCell="A14" zoomScaleNormal="100" workbookViewId="0">
      <selection activeCell="E22" sqref="E22"/>
    </sheetView>
  </sheetViews>
  <sheetFormatPr defaultRowHeight="14.5" x14ac:dyDescent="0.35"/>
  <cols>
    <col min="1" max="1" width="41.81640625" style="219" customWidth="1"/>
    <col min="2" max="2" width="40.54296875" style="219" customWidth="1"/>
    <col min="3" max="3" width="21.1796875" customWidth="1"/>
    <col min="4" max="4" width="11.1796875" customWidth="1"/>
    <col min="5" max="5" width="23.81640625" bestFit="1" customWidth="1"/>
    <col min="6" max="6" width="29.453125" style="219" bestFit="1" customWidth="1"/>
    <col min="7" max="7" width="17.1796875" customWidth="1"/>
    <col min="8" max="8" width="16.1796875" customWidth="1"/>
    <col min="9" max="9" width="13.1796875" customWidth="1"/>
    <col min="10" max="10" width="14.1796875" customWidth="1"/>
  </cols>
  <sheetData>
    <row r="1" spans="1:6" ht="29" hidden="1" x14ac:dyDescent="0.35">
      <c r="A1" s="218" t="s">
        <v>989</v>
      </c>
    </row>
    <row r="2" spans="1:6" hidden="1" x14ac:dyDescent="0.35">
      <c r="A2" s="218" t="s">
        <v>990</v>
      </c>
    </row>
    <row r="3" spans="1:6" ht="29" hidden="1" x14ac:dyDescent="0.35">
      <c r="A3" s="218" t="s">
        <v>991</v>
      </c>
    </row>
    <row r="4" spans="1:6" hidden="1" x14ac:dyDescent="0.35">
      <c r="A4" s="219" t="s">
        <v>992</v>
      </c>
    </row>
    <row r="5" spans="1:6" hidden="1" x14ac:dyDescent="0.35">
      <c r="A5" s="219" t="s">
        <v>993</v>
      </c>
    </row>
    <row r="6" spans="1:6" hidden="1" x14ac:dyDescent="0.35">
      <c r="A6" s="219" t="s">
        <v>994</v>
      </c>
    </row>
    <row r="7" spans="1:6" hidden="1" x14ac:dyDescent="0.35">
      <c r="A7" s="219" t="s">
        <v>995</v>
      </c>
    </row>
    <row r="8" spans="1:6" hidden="1" x14ac:dyDescent="0.35">
      <c r="A8" s="219" t="s">
        <v>996</v>
      </c>
    </row>
    <row r="9" spans="1:6" hidden="1" x14ac:dyDescent="0.35">
      <c r="A9" s="219" t="s">
        <v>997</v>
      </c>
    </row>
    <row r="10" spans="1:6" hidden="1" x14ac:dyDescent="0.35"/>
    <row r="11" spans="1:6" hidden="1" x14ac:dyDescent="0.35">
      <c r="A11" s="220" t="s">
        <v>998</v>
      </c>
    </row>
    <row r="12" spans="1:6" hidden="1" x14ac:dyDescent="0.35">
      <c r="A12" s="220" t="s">
        <v>999</v>
      </c>
    </row>
    <row r="13" spans="1:6" s="222" customFormat="1" hidden="1" x14ac:dyDescent="0.35">
      <c r="A13" s="221" t="s">
        <v>1000</v>
      </c>
      <c r="B13" s="221"/>
      <c r="F13" s="221"/>
    </row>
    <row r="14" spans="1:6" x14ac:dyDescent="0.35">
      <c r="A14" s="220"/>
    </row>
    <row r="15" spans="1:6" s="225" customFormat="1" ht="16.5" x14ac:dyDescent="0.35">
      <c r="A15" s="223" t="s">
        <v>1058</v>
      </c>
      <c r="B15" s="520" t="s">
        <v>1129</v>
      </c>
      <c r="C15" s="520"/>
      <c r="D15" s="520"/>
      <c r="E15" s="520"/>
      <c r="F15" s="224"/>
    </row>
    <row r="16" spans="1:6" s="225" customFormat="1" ht="16.5" x14ac:dyDescent="0.35">
      <c r="A16" s="226" t="s">
        <v>1003</v>
      </c>
      <c r="B16" s="227" t="s">
        <v>1130</v>
      </c>
      <c r="C16" s="521" t="s">
        <v>1005</v>
      </c>
      <c r="D16" s="522"/>
      <c r="E16" s="523"/>
      <c r="F16" s="224"/>
    </row>
    <row r="17" spans="1:12" s="225" customFormat="1" ht="58.5" customHeight="1" x14ac:dyDescent="0.35">
      <c r="A17" s="226" t="s">
        <v>1006</v>
      </c>
      <c r="B17" s="228" t="s">
        <v>1007</v>
      </c>
      <c r="C17" s="524" t="s">
        <v>1131</v>
      </c>
      <c r="D17" s="524"/>
      <c r="E17" s="524"/>
      <c r="F17" s="224"/>
    </row>
    <row r="18" spans="1:12" x14ac:dyDescent="0.35">
      <c r="A18" s="229" t="s">
        <v>1009</v>
      </c>
      <c r="B18" s="525">
        <v>45658</v>
      </c>
      <c r="C18" s="526"/>
      <c r="D18" s="527"/>
      <c r="E18" s="528"/>
      <c r="J18" s="219"/>
    </row>
    <row r="19" spans="1:12" ht="16.5" x14ac:dyDescent="0.35">
      <c r="A19" s="230" t="s">
        <v>1010</v>
      </c>
      <c r="B19" s="576" t="s">
        <v>1011</v>
      </c>
      <c r="C19" s="532"/>
      <c r="D19" s="529"/>
      <c r="E19" s="530"/>
      <c r="G19" s="537" t="s">
        <v>1012</v>
      </c>
      <c r="H19" s="537"/>
      <c r="I19" s="537"/>
      <c r="J19" s="537"/>
      <c r="K19" s="537"/>
      <c r="L19" s="537"/>
    </row>
    <row r="20" spans="1:12" ht="15.5" x14ac:dyDescent="0.35">
      <c r="A20" s="538" t="s">
        <v>1013</v>
      </c>
      <c r="B20" s="538" t="s">
        <v>1014</v>
      </c>
      <c r="C20" s="540" t="s">
        <v>1015</v>
      </c>
      <c r="D20" s="538" t="s">
        <v>1016</v>
      </c>
      <c r="E20" s="542" t="s">
        <v>1096</v>
      </c>
      <c r="F20" s="538" t="s">
        <v>1018</v>
      </c>
      <c r="G20" s="544" t="s">
        <v>1019</v>
      </c>
      <c r="H20" s="546" t="s">
        <v>1020</v>
      </c>
      <c r="I20" s="547"/>
      <c r="J20" s="547"/>
      <c r="K20" s="547"/>
      <c r="L20" s="548" t="s">
        <v>1021</v>
      </c>
    </row>
    <row r="21" spans="1:12" ht="134.15" customHeight="1" x14ac:dyDescent="0.35">
      <c r="A21" s="539"/>
      <c r="B21" s="582"/>
      <c r="C21" s="583"/>
      <c r="D21" s="539"/>
      <c r="E21" s="543"/>
      <c r="F21" s="539"/>
      <c r="G21" s="545"/>
      <c r="H21" s="231" t="s">
        <v>1022</v>
      </c>
      <c r="I21" s="232" t="s">
        <v>1023</v>
      </c>
      <c r="J21" s="231" t="s">
        <v>1024</v>
      </c>
      <c r="K21" s="233" t="s">
        <v>1025</v>
      </c>
      <c r="L21" s="548"/>
    </row>
    <row r="22" spans="1:12" ht="58.5" customHeight="1" x14ac:dyDescent="0.35">
      <c r="A22" s="298" t="s">
        <v>1026</v>
      </c>
      <c r="B22" s="239" t="s">
        <v>1027</v>
      </c>
      <c r="C22" s="411">
        <v>11894</v>
      </c>
      <c r="D22" s="410">
        <v>15177</v>
      </c>
      <c r="E22" s="397" t="s">
        <v>1028</v>
      </c>
      <c r="F22" s="239" t="s">
        <v>1029</v>
      </c>
      <c r="G22" s="301"/>
      <c r="H22" s="301"/>
      <c r="I22" s="301">
        <v>100</v>
      </c>
      <c r="J22" s="413"/>
      <c r="K22" s="408"/>
      <c r="L22" s="408"/>
    </row>
    <row r="23" spans="1:12" ht="58.5" customHeight="1" x14ac:dyDescent="0.35">
      <c r="A23" s="298" t="s">
        <v>1026</v>
      </c>
      <c r="B23" s="239" t="s">
        <v>1027</v>
      </c>
      <c r="C23" s="412">
        <v>11729</v>
      </c>
      <c r="D23" s="410">
        <v>15135</v>
      </c>
      <c r="E23" s="397" t="s">
        <v>1028</v>
      </c>
      <c r="F23" s="239" t="s">
        <v>1032</v>
      </c>
      <c r="G23" s="301"/>
      <c r="H23" s="301"/>
      <c r="I23" s="301">
        <v>100</v>
      </c>
      <c r="J23" s="413"/>
      <c r="K23" s="408"/>
      <c r="L23" s="408"/>
    </row>
    <row r="24" spans="1:12" ht="58.5" customHeight="1" x14ac:dyDescent="0.35">
      <c r="A24" s="298" t="s">
        <v>1033</v>
      </c>
      <c r="B24" s="239" t="s">
        <v>1076</v>
      </c>
      <c r="C24" s="411">
        <v>43915</v>
      </c>
      <c r="D24" s="410">
        <v>8075</v>
      </c>
      <c r="E24" s="397" t="s">
        <v>1028</v>
      </c>
      <c r="F24" s="239" t="s">
        <v>1029</v>
      </c>
      <c r="G24" s="301"/>
      <c r="H24" s="301"/>
      <c r="I24" s="301">
        <v>100</v>
      </c>
      <c r="J24" s="413"/>
      <c r="K24" s="408"/>
      <c r="L24" s="408"/>
    </row>
    <row r="25" spans="1:12" ht="58.5" customHeight="1" x14ac:dyDescent="0.35">
      <c r="A25" s="298" t="s">
        <v>1033</v>
      </c>
      <c r="B25" s="239" t="s">
        <v>1076</v>
      </c>
      <c r="C25" s="412">
        <v>30</v>
      </c>
      <c r="D25" s="410">
        <v>6</v>
      </c>
      <c r="E25" s="397" t="s">
        <v>1028</v>
      </c>
      <c r="F25" s="239" t="s">
        <v>1032</v>
      </c>
      <c r="G25" s="301"/>
      <c r="H25" s="301"/>
      <c r="I25" s="301">
        <v>100</v>
      </c>
      <c r="J25" s="413"/>
      <c r="K25" s="408"/>
      <c r="L25" s="408"/>
    </row>
    <row r="26" spans="1:12" ht="58.5" customHeight="1" x14ac:dyDescent="0.35">
      <c r="A26" s="298" t="s">
        <v>1035</v>
      </c>
      <c r="B26" s="239" t="s">
        <v>1132</v>
      </c>
      <c r="C26" s="411">
        <v>30299</v>
      </c>
      <c r="D26" s="410">
        <v>5639</v>
      </c>
      <c r="E26" s="397" t="s">
        <v>1028</v>
      </c>
      <c r="F26" s="239" t="s">
        <v>1029</v>
      </c>
      <c r="G26" s="301"/>
      <c r="H26" s="301"/>
      <c r="I26" s="301">
        <v>100</v>
      </c>
      <c r="J26" s="413"/>
      <c r="K26" s="408"/>
      <c r="L26" s="408"/>
    </row>
    <row r="27" spans="1:12" ht="58.5" customHeight="1" x14ac:dyDescent="0.35">
      <c r="A27" s="298" t="s">
        <v>1035</v>
      </c>
      <c r="B27" s="239" t="s">
        <v>1132</v>
      </c>
      <c r="C27" s="412">
        <v>6360</v>
      </c>
      <c r="D27" s="410">
        <v>823</v>
      </c>
      <c r="E27" s="397" t="s">
        <v>1028</v>
      </c>
      <c r="F27" s="239" t="s">
        <v>1032</v>
      </c>
      <c r="G27" s="301"/>
      <c r="H27" s="301"/>
      <c r="I27" s="301">
        <v>100</v>
      </c>
      <c r="J27" s="413"/>
      <c r="K27" s="408"/>
      <c r="L27" s="408"/>
    </row>
    <row r="28" spans="1:12" ht="58.5" customHeight="1" x14ac:dyDescent="0.35">
      <c r="A28" s="298" t="s">
        <v>1037</v>
      </c>
      <c r="B28" s="239" t="s">
        <v>1038</v>
      </c>
      <c r="C28" s="411">
        <v>80296</v>
      </c>
      <c r="D28" s="410">
        <v>24758</v>
      </c>
      <c r="E28" s="397" t="s">
        <v>1028</v>
      </c>
      <c r="F28" s="239" t="s">
        <v>1029</v>
      </c>
      <c r="G28" s="301"/>
      <c r="H28" s="301"/>
      <c r="I28" s="301">
        <v>100</v>
      </c>
      <c r="J28" s="413"/>
      <c r="K28" s="408"/>
      <c r="L28" s="408"/>
    </row>
    <row r="29" spans="1:12" ht="58.5" customHeight="1" x14ac:dyDescent="0.35">
      <c r="A29" s="298" t="s">
        <v>1037</v>
      </c>
      <c r="B29" s="239" t="s">
        <v>1038</v>
      </c>
      <c r="C29" s="412">
        <v>40190</v>
      </c>
      <c r="D29" s="410">
        <v>15526</v>
      </c>
      <c r="E29" s="397" t="s">
        <v>1028</v>
      </c>
      <c r="F29" s="239" t="s">
        <v>1032</v>
      </c>
      <c r="G29" s="301"/>
      <c r="H29" s="301"/>
      <c r="I29" s="301">
        <v>100</v>
      </c>
      <c r="J29" s="413"/>
      <c r="K29" s="408"/>
      <c r="L29" s="408"/>
    </row>
    <row r="30" spans="1:12" ht="58.5" customHeight="1" x14ac:dyDescent="0.35">
      <c r="A30" s="298" t="s">
        <v>1039</v>
      </c>
      <c r="B30" s="239" t="s">
        <v>1121</v>
      </c>
      <c r="C30" s="411">
        <v>121233</v>
      </c>
      <c r="D30" s="410">
        <v>61812</v>
      </c>
      <c r="E30" s="397" t="s">
        <v>1028</v>
      </c>
      <c r="F30" s="239" t="s">
        <v>1029</v>
      </c>
      <c r="G30" s="301"/>
      <c r="H30" s="301"/>
      <c r="I30" s="301">
        <v>100</v>
      </c>
      <c r="J30" s="413"/>
      <c r="K30" s="408"/>
      <c r="L30" s="408"/>
    </row>
    <row r="31" spans="1:12" ht="58.5" customHeight="1" x14ac:dyDescent="0.35">
      <c r="A31" s="298" t="s">
        <v>1039</v>
      </c>
      <c r="B31" s="239" t="s">
        <v>1121</v>
      </c>
      <c r="C31" s="412">
        <v>1670</v>
      </c>
      <c r="D31" s="410">
        <v>605</v>
      </c>
      <c r="E31" s="397" t="s">
        <v>1028</v>
      </c>
      <c r="F31" s="239" t="s">
        <v>1032</v>
      </c>
      <c r="G31" s="301"/>
      <c r="H31" s="301"/>
      <c r="I31" s="301">
        <v>100</v>
      </c>
      <c r="J31" s="413"/>
      <c r="K31" s="408"/>
      <c r="L31" s="408"/>
    </row>
    <row r="32" spans="1:12" ht="58.5" customHeight="1" x14ac:dyDescent="0.35">
      <c r="A32" s="298" t="s">
        <v>1041</v>
      </c>
      <c r="B32" s="239" t="s">
        <v>1122</v>
      </c>
      <c r="C32" s="411">
        <v>127511</v>
      </c>
      <c r="D32" s="410">
        <v>145151</v>
      </c>
      <c r="E32" s="397" t="s">
        <v>1028</v>
      </c>
      <c r="F32" s="239" t="s">
        <v>1029</v>
      </c>
      <c r="G32" s="301"/>
      <c r="H32" s="301"/>
      <c r="I32" s="301">
        <v>100</v>
      </c>
      <c r="J32" s="413"/>
      <c r="K32" s="408"/>
      <c r="L32" s="408"/>
    </row>
    <row r="33" spans="1:12" ht="58.5" customHeight="1" x14ac:dyDescent="0.35">
      <c r="A33" s="298" t="s">
        <v>1041</v>
      </c>
      <c r="B33" s="239" t="s">
        <v>1122</v>
      </c>
      <c r="C33" s="412">
        <v>21357</v>
      </c>
      <c r="D33" s="410">
        <v>27776</v>
      </c>
      <c r="E33" s="397" t="s">
        <v>1028</v>
      </c>
      <c r="F33" s="239" t="s">
        <v>1032</v>
      </c>
      <c r="G33" s="301"/>
      <c r="H33" s="301"/>
      <c r="I33" s="301">
        <v>100</v>
      </c>
      <c r="J33" s="413"/>
      <c r="K33" s="408"/>
      <c r="L33" s="408"/>
    </row>
    <row r="34" spans="1:12" ht="58.5" customHeight="1" x14ac:dyDescent="0.35">
      <c r="A34" s="298" t="s">
        <v>1067</v>
      </c>
      <c r="B34" s="300" t="s">
        <v>1123</v>
      </c>
      <c r="C34" s="411">
        <v>20157</v>
      </c>
      <c r="D34" s="410">
        <v>11108</v>
      </c>
      <c r="E34" s="397" t="s">
        <v>1028</v>
      </c>
      <c r="F34" s="239" t="s">
        <v>1029</v>
      </c>
      <c r="G34" s="301"/>
      <c r="H34" s="301"/>
      <c r="I34" s="301">
        <v>100</v>
      </c>
      <c r="J34" s="413"/>
      <c r="K34" s="408"/>
      <c r="L34" s="408"/>
    </row>
    <row r="35" spans="1:12" ht="58.5" customHeight="1" x14ac:dyDescent="0.35">
      <c r="A35" s="298" t="s">
        <v>1067</v>
      </c>
      <c r="B35" s="300" t="s">
        <v>1123</v>
      </c>
      <c r="C35" s="412">
        <v>292</v>
      </c>
      <c r="D35" s="410">
        <v>147</v>
      </c>
      <c r="E35" s="397" t="s">
        <v>1028</v>
      </c>
      <c r="F35" s="239" t="s">
        <v>1032</v>
      </c>
      <c r="G35" s="301"/>
      <c r="H35" s="301"/>
      <c r="I35" s="301">
        <v>100</v>
      </c>
      <c r="J35" s="413"/>
      <c r="K35" s="408"/>
      <c r="L35" s="408"/>
    </row>
    <row r="36" spans="1:12" ht="58.5" customHeight="1" x14ac:dyDescent="0.35">
      <c r="A36" s="298" t="s">
        <v>1043</v>
      </c>
      <c r="B36" s="239" t="s">
        <v>1044</v>
      </c>
      <c r="C36" s="411">
        <v>23140</v>
      </c>
      <c r="D36" s="410">
        <v>4165</v>
      </c>
      <c r="E36" s="397" t="s">
        <v>1028</v>
      </c>
      <c r="F36" s="239" t="s">
        <v>1029</v>
      </c>
      <c r="G36" s="301"/>
      <c r="H36" s="301"/>
      <c r="I36" s="301">
        <v>100</v>
      </c>
      <c r="J36" s="413"/>
      <c r="K36" s="408"/>
      <c r="L36" s="408"/>
    </row>
    <row r="37" spans="1:12" ht="58.5" customHeight="1" x14ac:dyDescent="0.35">
      <c r="A37" s="298" t="s">
        <v>1043</v>
      </c>
      <c r="B37" s="239" t="s">
        <v>1044</v>
      </c>
      <c r="C37" s="412">
        <v>561</v>
      </c>
      <c r="D37" s="410">
        <v>187</v>
      </c>
      <c r="E37" s="397" t="s">
        <v>1028</v>
      </c>
      <c r="F37" s="239" t="s">
        <v>1032</v>
      </c>
      <c r="G37" s="301"/>
      <c r="H37" s="301"/>
      <c r="I37" s="301">
        <v>100</v>
      </c>
      <c r="J37" s="413"/>
      <c r="K37" s="408"/>
      <c r="L37" s="408"/>
    </row>
    <row r="38" spans="1:12" ht="58.5" customHeight="1" x14ac:dyDescent="0.35">
      <c r="A38" s="298" t="s">
        <v>1117</v>
      </c>
      <c r="B38" s="239" t="s">
        <v>1124</v>
      </c>
      <c r="C38" s="411">
        <v>6505</v>
      </c>
      <c r="D38" s="410">
        <v>11205</v>
      </c>
      <c r="E38" s="397" t="s">
        <v>1028</v>
      </c>
      <c r="F38" s="239" t="s">
        <v>1029</v>
      </c>
      <c r="G38" s="301"/>
      <c r="H38" s="301"/>
      <c r="I38" s="301">
        <v>100</v>
      </c>
      <c r="J38" s="413"/>
      <c r="K38" s="408"/>
      <c r="L38" s="408"/>
    </row>
    <row r="39" spans="1:12" ht="58.5" customHeight="1" x14ac:dyDescent="0.35">
      <c r="A39" s="298" t="s">
        <v>1117</v>
      </c>
      <c r="B39" s="239" t="s">
        <v>1124</v>
      </c>
      <c r="C39" s="412">
        <v>7222</v>
      </c>
      <c r="D39" s="410">
        <v>8063</v>
      </c>
      <c r="E39" s="397" t="s">
        <v>1028</v>
      </c>
      <c r="F39" s="239" t="s">
        <v>1032</v>
      </c>
      <c r="G39" s="301"/>
      <c r="H39" s="301"/>
      <c r="I39" s="301">
        <v>100</v>
      </c>
      <c r="J39" s="413"/>
      <c r="K39" s="408"/>
      <c r="L39" s="408"/>
    </row>
    <row r="40" spans="1:12" ht="58.5" customHeight="1" x14ac:dyDescent="0.35">
      <c r="A40" s="298" t="s">
        <v>1045</v>
      </c>
      <c r="B40" s="239" t="s">
        <v>1046</v>
      </c>
      <c r="C40" s="411">
        <v>5640</v>
      </c>
      <c r="D40" s="410">
        <v>436</v>
      </c>
      <c r="E40" s="397" t="s">
        <v>1028</v>
      </c>
      <c r="F40" s="239" t="s">
        <v>1029</v>
      </c>
      <c r="G40" s="301"/>
      <c r="H40" s="301"/>
      <c r="I40" s="301">
        <v>100</v>
      </c>
      <c r="J40" s="413"/>
      <c r="K40" s="408"/>
      <c r="L40" s="408"/>
    </row>
    <row r="41" spans="1:12" ht="58.5" customHeight="1" x14ac:dyDescent="0.35">
      <c r="A41" s="298" t="s">
        <v>1045</v>
      </c>
      <c r="B41" s="239" t="s">
        <v>1046</v>
      </c>
      <c r="C41" s="412">
        <v>1632</v>
      </c>
      <c r="D41" s="410">
        <v>114</v>
      </c>
      <c r="E41" s="397" t="s">
        <v>1028</v>
      </c>
      <c r="F41" s="239" t="s">
        <v>1032</v>
      </c>
      <c r="G41" s="301"/>
      <c r="H41" s="301"/>
      <c r="I41" s="301">
        <v>100</v>
      </c>
      <c r="J41" s="413"/>
      <c r="K41" s="408"/>
      <c r="L41" s="408"/>
    </row>
    <row r="42" spans="1:12" ht="58.5" customHeight="1" x14ac:dyDescent="0.35">
      <c r="A42" s="298" t="s">
        <v>1125</v>
      </c>
      <c r="B42" s="239" t="s">
        <v>1126</v>
      </c>
      <c r="C42" s="411">
        <v>52694</v>
      </c>
      <c r="D42" s="410">
        <v>6118</v>
      </c>
      <c r="E42" s="397" t="s">
        <v>1028</v>
      </c>
      <c r="F42" s="239" t="s">
        <v>1029</v>
      </c>
      <c r="G42" s="301"/>
      <c r="H42" s="301"/>
      <c r="I42" s="301">
        <v>100</v>
      </c>
      <c r="J42" s="413"/>
      <c r="K42" s="408"/>
      <c r="L42" s="408"/>
    </row>
    <row r="43" spans="1:12" ht="58.5" customHeight="1" x14ac:dyDescent="0.35">
      <c r="A43" s="298" t="s">
        <v>1125</v>
      </c>
      <c r="B43" s="239" t="s">
        <v>1126</v>
      </c>
      <c r="C43" s="412">
        <v>264</v>
      </c>
      <c r="D43" s="410">
        <v>163</v>
      </c>
      <c r="E43" s="397" t="s">
        <v>1028</v>
      </c>
      <c r="F43" s="239" t="s">
        <v>1032</v>
      </c>
      <c r="G43" s="301"/>
      <c r="H43" s="301"/>
      <c r="I43" s="301">
        <v>100</v>
      </c>
      <c r="J43" s="413"/>
      <c r="K43" s="408"/>
      <c r="L43" s="408"/>
    </row>
    <row r="44" spans="1:12" ht="58.5" customHeight="1" x14ac:dyDescent="0.35">
      <c r="A44" s="298" t="s">
        <v>1047</v>
      </c>
      <c r="B44" s="239" t="s">
        <v>1127</v>
      </c>
      <c r="C44" s="411">
        <v>15957</v>
      </c>
      <c r="D44" s="410">
        <v>8382</v>
      </c>
      <c r="E44" s="397" t="s">
        <v>1028</v>
      </c>
      <c r="F44" s="239" t="s">
        <v>1029</v>
      </c>
      <c r="G44" s="301"/>
      <c r="H44" s="301"/>
      <c r="I44" s="301">
        <v>100</v>
      </c>
      <c r="J44" s="413"/>
      <c r="K44" s="408"/>
      <c r="L44" s="408"/>
    </row>
    <row r="45" spans="1:12" ht="58.5" customHeight="1" x14ac:dyDescent="0.35">
      <c r="A45" s="298" t="s">
        <v>1047</v>
      </c>
      <c r="B45" s="239" t="s">
        <v>1127</v>
      </c>
      <c r="C45" s="412">
        <v>328</v>
      </c>
      <c r="D45" s="410">
        <v>179</v>
      </c>
      <c r="E45" s="397" t="s">
        <v>1028</v>
      </c>
      <c r="F45" s="239" t="s">
        <v>1032</v>
      </c>
      <c r="G45" s="301"/>
      <c r="H45" s="301"/>
      <c r="I45" s="301">
        <v>100</v>
      </c>
      <c r="J45" s="413"/>
      <c r="K45" s="408"/>
      <c r="L45" s="408"/>
    </row>
    <row r="46" spans="1:12" ht="58.5" customHeight="1" x14ac:dyDescent="0.35">
      <c r="A46" s="298" t="s">
        <v>1108</v>
      </c>
      <c r="B46" s="239" t="s">
        <v>1128</v>
      </c>
      <c r="C46" s="411">
        <v>20024</v>
      </c>
      <c r="D46" s="410">
        <v>5523</v>
      </c>
      <c r="E46" s="397" t="s">
        <v>1028</v>
      </c>
      <c r="F46" s="239" t="s">
        <v>1029</v>
      </c>
      <c r="G46" s="301"/>
      <c r="H46" s="301"/>
      <c r="I46" s="301">
        <v>100</v>
      </c>
      <c r="J46" s="413"/>
      <c r="K46" s="408"/>
      <c r="L46" s="408"/>
    </row>
    <row r="47" spans="1:12" ht="58.5" customHeight="1" x14ac:dyDescent="0.35">
      <c r="A47" s="298" t="s">
        <v>1108</v>
      </c>
      <c r="B47" s="239" t="s">
        <v>1128</v>
      </c>
      <c r="C47" s="412">
        <v>82</v>
      </c>
      <c r="D47" s="410">
        <v>15</v>
      </c>
      <c r="E47" s="397" t="s">
        <v>1028</v>
      </c>
      <c r="F47" s="239" t="s">
        <v>1032</v>
      </c>
      <c r="G47" s="301"/>
      <c r="H47" s="301"/>
      <c r="I47" s="301">
        <v>100</v>
      </c>
      <c r="J47" s="413"/>
      <c r="K47" s="408"/>
      <c r="L47" s="408"/>
    </row>
    <row r="48" spans="1:12" ht="33.75" customHeight="1" x14ac:dyDescent="0.35">
      <c r="A48" s="241" t="s">
        <v>1053</v>
      </c>
      <c r="B48" s="580" t="s">
        <v>1054</v>
      </c>
      <c r="C48" s="581"/>
    </row>
    <row r="49" spans="1:6" ht="33.75" customHeight="1" x14ac:dyDescent="0.35">
      <c r="A49" s="242" t="s">
        <v>1055</v>
      </c>
      <c r="B49" s="535" t="s">
        <v>1056</v>
      </c>
      <c r="C49" s="535"/>
    </row>
    <row r="50" spans="1:6" x14ac:dyDescent="0.35">
      <c r="A50" s="243"/>
      <c r="B50" s="244"/>
      <c r="C50" s="245"/>
    </row>
    <row r="51" spans="1:6" ht="305.14999999999998" hidden="1" customHeight="1" x14ac:dyDescent="0.35">
      <c r="A51" s="536" t="s">
        <v>1057</v>
      </c>
      <c r="B51" s="536"/>
      <c r="C51" s="536"/>
      <c r="D51" s="536"/>
      <c r="E51" s="536"/>
      <c r="F51" s="536"/>
    </row>
    <row r="52" spans="1:6" x14ac:dyDescent="0.35">
      <c r="A52" s="536"/>
      <c r="B52" s="536"/>
      <c r="C52" s="536"/>
      <c r="D52" s="536"/>
      <c r="E52" s="536"/>
      <c r="F52" s="536"/>
    </row>
  </sheetData>
  <sheetProtection sheet="1" objects="1" scenarios="1"/>
  <mergeCells count="20">
    <mergeCell ref="B48:C48"/>
    <mergeCell ref="B49:C49"/>
    <mergeCell ref="A51:F51"/>
    <mergeCell ref="A52:F52"/>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6BDE3-5AF1-4E4A-88FF-D338E355599B}">
  <sheetPr>
    <tabColor theme="2" tint="-0.499984740745262"/>
  </sheetPr>
  <dimension ref="A1:L38"/>
  <sheetViews>
    <sheetView topLeftCell="A14" zoomScale="55" zoomScaleNormal="55" workbookViewId="0">
      <selection activeCell="E22" sqref="E22"/>
    </sheetView>
  </sheetViews>
  <sheetFormatPr defaultRowHeight="14.5" x14ac:dyDescent="0.35"/>
  <cols>
    <col min="1" max="1" width="24" customWidth="1"/>
    <col min="2" max="2" width="75" customWidth="1"/>
    <col min="3" max="3" width="21.1796875" customWidth="1"/>
    <col min="4" max="4" width="11.1796875" customWidth="1"/>
    <col min="5" max="5" width="23.81640625" bestFit="1" customWidth="1"/>
    <col min="6" max="6" width="29.453125" bestFit="1" customWidth="1"/>
    <col min="7" max="7" width="14.54296875" customWidth="1"/>
    <col min="8" max="8" width="13.453125" customWidth="1"/>
    <col min="9" max="9" width="13.1796875" customWidth="1"/>
    <col min="10" max="10" width="12.81640625" customWidth="1"/>
  </cols>
  <sheetData>
    <row r="1" spans="1:5" ht="29" hidden="1" x14ac:dyDescent="0.35">
      <c r="A1" s="246" t="s">
        <v>989</v>
      </c>
    </row>
    <row r="2" spans="1:5" hidden="1" x14ac:dyDescent="0.35">
      <c r="A2" s="246" t="s">
        <v>990</v>
      </c>
    </row>
    <row r="3" spans="1:5" ht="43.5" hidden="1" x14ac:dyDescent="0.35">
      <c r="A3" s="246" t="s">
        <v>991</v>
      </c>
    </row>
    <row r="4" spans="1:5" hidden="1" x14ac:dyDescent="0.35">
      <c r="A4" t="s">
        <v>992</v>
      </c>
    </row>
    <row r="5" spans="1:5" hidden="1" x14ac:dyDescent="0.35">
      <c r="A5" t="s">
        <v>993</v>
      </c>
    </row>
    <row r="6" spans="1:5" hidden="1" x14ac:dyDescent="0.35">
      <c r="A6" t="s">
        <v>994</v>
      </c>
    </row>
    <row r="7" spans="1:5" hidden="1" x14ac:dyDescent="0.35">
      <c r="A7" t="s">
        <v>995</v>
      </c>
    </row>
    <row r="8" spans="1:5" hidden="1" x14ac:dyDescent="0.35">
      <c r="A8" t="s">
        <v>996</v>
      </c>
    </row>
    <row r="9" spans="1:5" hidden="1" x14ac:dyDescent="0.35">
      <c r="A9" t="s">
        <v>997</v>
      </c>
    </row>
    <row r="10" spans="1:5" hidden="1" x14ac:dyDescent="0.35"/>
    <row r="11" spans="1:5" hidden="1" x14ac:dyDescent="0.35">
      <c r="A11" s="214" t="s">
        <v>998</v>
      </c>
    </row>
    <row r="12" spans="1:5" hidden="1" x14ac:dyDescent="0.35">
      <c r="A12" s="214" t="s">
        <v>999</v>
      </c>
    </row>
    <row r="13" spans="1:5" s="222" customFormat="1" hidden="1" x14ac:dyDescent="0.35">
      <c r="A13" s="222" t="s">
        <v>1000</v>
      </c>
    </row>
    <row r="14" spans="1:5" x14ac:dyDescent="0.35">
      <c r="A14" s="214"/>
    </row>
    <row r="15" spans="1:5" s="225" customFormat="1" ht="16.5" x14ac:dyDescent="0.35">
      <c r="A15" s="269" t="s">
        <v>1058</v>
      </c>
      <c r="B15" s="520" t="s">
        <v>1133</v>
      </c>
      <c r="C15" s="520"/>
      <c r="D15" s="520"/>
      <c r="E15" s="520"/>
    </row>
    <row r="16" spans="1:5" s="225" customFormat="1" ht="16.5" x14ac:dyDescent="0.35">
      <c r="A16" s="270" t="s">
        <v>1003</v>
      </c>
      <c r="B16" s="271" t="s">
        <v>1134</v>
      </c>
      <c r="C16" s="521" t="s">
        <v>1072</v>
      </c>
      <c r="D16" s="522"/>
      <c r="E16" s="523"/>
    </row>
    <row r="17" spans="1:12" s="225" customFormat="1" ht="33" customHeight="1" x14ac:dyDescent="0.35">
      <c r="A17" s="270" t="s">
        <v>1006</v>
      </c>
      <c r="B17" s="272" t="s">
        <v>1007</v>
      </c>
      <c r="C17" s="524" t="s">
        <v>1008</v>
      </c>
      <c r="D17" s="524"/>
      <c r="E17" s="524"/>
    </row>
    <row r="18" spans="1:12" x14ac:dyDescent="0.35">
      <c r="A18" s="273" t="s">
        <v>1009</v>
      </c>
      <c r="B18" s="584" t="s">
        <v>1074</v>
      </c>
      <c r="C18" s="526"/>
      <c r="D18" s="527"/>
      <c r="E18" s="528"/>
      <c r="J18" s="219"/>
    </row>
    <row r="19" spans="1:12" ht="16.5" x14ac:dyDescent="0.35">
      <c r="A19" s="274" t="s">
        <v>1010</v>
      </c>
      <c r="B19" s="585" t="s">
        <v>1011</v>
      </c>
      <c r="C19" s="532"/>
      <c r="D19" s="529"/>
      <c r="E19" s="530"/>
      <c r="G19" s="537" t="s">
        <v>1012</v>
      </c>
      <c r="H19" s="537"/>
      <c r="I19" s="537"/>
      <c r="J19" s="537"/>
      <c r="K19" s="537"/>
      <c r="L19" s="537"/>
    </row>
    <row r="20" spans="1:12" ht="15.5" x14ac:dyDescent="0.35">
      <c r="A20" s="565" t="s">
        <v>1013</v>
      </c>
      <c r="B20" s="538" t="s">
        <v>1014</v>
      </c>
      <c r="C20" s="540" t="s">
        <v>1015</v>
      </c>
      <c r="D20" s="538" t="s">
        <v>1016</v>
      </c>
      <c r="E20" s="542" t="s">
        <v>1096</v>
      </c>
      <c r="F20" s="565" t="s">
        <v>1018</v>
      </c>
      <c r="G20" s="544" t="s">
        <v>1019</v>
      </c>
      <c r="H20" s="546" t="s">
        <v>1020</v>
      </c>
      <c r="I20" s="547"/>
      <c r="J20" s="547"/>
      <c r="K20" s="547"/>
      <c r="L20" s="548" t="s">
        <v>1021</v>
      </c>
    </row>
    <row r="21" spans="1:12" ht="134.15" customHeight="1" x14ac:dyDescent="0.35">
      <c r="A21" s="579"/>
      <c r="B21" s="582"/>
      <c r="C21" s="583"/>
      <c r="D21" s="582"/>
      <c r="E21" s="587"/>
      <c r="F21" s="579"/>
      <c r="G21" s="588"/>
      <c r="H21" s="331" t="s">
        <v>1022</v>
      </c>
      <c r="I21" s="232" t="s">
        <v>1023</v>
      </c>
      <c r="J21" s="231" t="s">
        <v>1024</v>
      </c>
      <c r="K21" s="233" t="s">
        <v>1025</v>
      </c>
      <c r="L21" s="548"/>
    </row>
    <row r="22" spans="1:12" ht="94.5" customHeight="1" x14ac:dyDescent="0.35">
      <c r="A22" s="414" t="s">
        <v>1037</v>
      </c>
      <c r="B22" s="400" t="str">
        <f>VLOOKUP(A22,'[2]CN Code as per regulation'!A:B,2,0)</f>
        <v>Pre-shave, shaving or after-shave preparations, personal deodorants, bath preparations, depilatories and other perfumery, cosmetic or toilet preparations, not elsewhere specified or included; prepared room deodorizers, whether or not perfumed or having disinfectant properties</v>
      </c>
      <c r="C22" s="301">
        <v>11865</v>
      </c>
      <c r="D22" s="301">
        <v>119906.1</v>
      </c>
      <c r="E22" s="397" t="s">
        <v>1028</v>
      </c>
      <c r="F22" s="400" t="s">
        <v>1029</v>
      </c>
      <c r="G22" s="301"/>
      <c r="H22" s="301"/>
      <c r="I22" s="417">
        <v>1</v>
      </c>
      <c r="J22" s="235"/>
      <c r="K22" s="235"/>
      <c r="L22" s="235"/>
    </row>
    <row r="23" spans="1:12" ht="88.5" customHeight="1" x14ac:dyDescent="0.35">
      <c r="A23" s="414" t="s">
        <v>1041</v>
      </c>
      <c r="B23" s="400" t="str">
        <f>VLOOKUP(A23,'[2]CN Code as per regulation'!A:B,2,0)</f>
        <v>Organic surface-active agents (other than soap); surface-active preparations, washing preparations (including auxiliary washing preparations) and cleaning preparations, whether or not containing soap, other than those of heading 3401</v>
      </c>
      <c r="C23" s="301">
        <v>13495</v>
      </c>
      <c r="D23" s="301">
        <v>155547.20000000001</v>
      </c>
      <c r="E23" s="397" t="s">
        <v>1028</v>
      </c>
      <c r="F23" s="400" t="s">
        <v>1029</v>
      </c>
      <c r="G23" s="301"/>
      <c r="H23" s="301"/>
      <c r="I23" s="417">
        <v>1</v>
      </c>
      <c r="J23" s="235"/>
      <c r="K23" s="235"/>
      <c r="L23" s="235"/>
    </row>
    <row r="24" spans="1:12" ht="100.5" customHeight="1" x14ac:dyDescent="0.35">
      <c r="A24" s="414" t="s">
        <v>1043</v>
      </c>
      <c r="B24" s="400" t="str">
        <f>VLOOKUP(A24,'[2]CN Code as per regulation'!A:B,2,0)</f>
        <v>Insecticides, rodenticides, fungicides, herbicides, anti-sprouting products and plant-growth regulators, disinfectants and similar products, put up in forms or packings for retail sale or as preparations or articles (for example, sulphur-treated bands, wicks and candles, and fly-papers)</v>
      </c>
      <c r="C24" s="301">
        <v>19021</v>
      </c>
      <c r="D24" s="301">
        <v>4385.8999999999996</v>
      </c>
      <c r="E24" s="397" t="s">
        <v>1028</v>
      </c>
      <c r="F24" s="400" t="s">
        <v>1135</v>
      </c>
      <c r="G24" s="301"/>
      <c r="H24" s="301"/>
      <c r="I24" s="417">
        <v>1</v>
      </c>
      <c r="J24" s="235"/>
      <c r="K24" s="235"/>
      <c r="L24" s="235"/>
    </row>
    <row r="25" spans="1:12" ht="107.25" customHeight="1" x14ac:dyDescent="0.35">
      <c r="A25" s="414" t="s">
        <v>1043</v>
      </c>
      <c r="B25" s="400" t="str">
        <f>VLOOKUP(A25,'[2]CN Code as per regulation'!A:B,2,0)</f>
        <v>Insecticides, rodenticides, fungicides, herbicides, anti-sprouting products and plant-growth regulators, disinfectants and similar products, put up in forms or packings for retail sale or as preparations or articles (for example, sulphur-treated bands, wicks and candles, and fly-papers)</v>
      </c>
      <c r="C25" s="301">
        <v>52613</v>
      </c>
      <c r="D25" s="301">
        <v>3326882.1</v>
      </c>
      <c r="E25" s="397" t="s">
        <v>1028</v>
      </c>
      <c r="F25" s="400" t="s">
        <v>1029</v>
      </c>
      <c r="G25" s="301"/>
      <c r="H25" s="301"/>
      <c r="I25" s="417">
        <v>1</v>
      </c>
      <c r="J25" s="235"/>
      <c r="K25" s="235"/>
      <c r="L25" s="235"/>
    </row>
    <row r="26" spans="1:12" ht="96.75" customHeight="1" x14ac:dyDescent="0.35">
      <c r="A26" s="414" t="s">
        <v>1045</v>
      </c>
      <c r="B26" s="400" t="str">
        <f>VLOOKUP(A26,'[2]CN Code as per regulation'!A:B,2,0)</f>
        <v>Hygienic or pharmaceutical articles (including teats), of vulcanized rubber other than hard rubber, with or without fittings of hard rubber</v>
      </c>
      <c r="C26" s="301">
        <v>3189</v>
      </c>
      <c r="D26" s="301">
        <v>13461.5</v>
      </c>
      <c r="E26" s="397" t="s">
        <v>1028</v>
      </c>
      <c r="F26" s="400" t="s">
        <v>1029</v>
      </c>
      <c r="G26" s="301"/>
      <c r="H26" s="301"/>
      <c r="I26" s="417">
        <v>1</v>
      </c>
      <c r="J26" s="235"/>
      <c r="K26" s="235"/>
      <c r="L26" s="235"/>
    </row>
    <row r="27" spans="1:12" ht="110.25" customHeight="1" x14ac:dyDescent="0.35">
      <c r="A27" s="414" t="s">
        <v>1108</v>
      </c>
      <c r="B27" s="400" t="str">
        <f>VLOOKUP(A27,'[2]CN Code as per regulation'!A:B,2,0)</f>
        <v>Mechano-therapy appliances; massage apparatus; psychological aptitude-testing apparatus; ozone therapy, oxygen therapy, aerosol therapy, artificial respiration or other therapeutic respiration apparatus</v>
      </c>
      <c r="C27" s="301">
        <v>31</v>
      </c>
      <c r="D27" s="301">
        <v>798.5</v>
      </c>
      <c r="E27" s="397" t="s">
        <v>1028</v>
      </c>
      <c r="F27" s="400" t="s">
        <v>1029</v>
      </c>
      <c r="G27" s="301"/>
      <c r="H27" s="301"/>
      <c r="I27" s="417">
        <v>1</v>
      </c>
      <c r="J27" s="235"/>
      <c r="K27" s="235"/>
      <c r="L27" s="235"/>
    </row>
    <row r="28" spans="1:12" ht="99.75" customHeight="1" x14ac:dyDescent="0.35">
      <c r="A28" s="414" t="s">
        <v>1039</v>
      </c>
      <c r="B28" s="400" t="str">
        <f>VLOOKUP(A28,'[2]CN Code as per regulation'!A:B,2,0)</f>
        <v>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v>
      </c>
      <c r="C28" s="301">
        <v>7218</v>
      </c>
      <c r="D28" s="301">
        <v>100519.9</v>
      </c>
      <c r="E28" s="397" t="s">
        <v>1028</v>
      </c>
      <c r="F28" s="400" t="s">
        <v>1029</v>
      </c>
      <c r="G28" s="301"/>
      <c r="H28" s="301"/>
      <c r="I28" s="417">
        <v>1</v>
      </c>
      <c r="J28" s="235"/>
      <c r="K28" s="235"/>
      <c r="L28" s="235"/>
    </row>
    <row r="29" spans="1:12" ht="88.5" customHeight="1" x14ac:dyDescent="0.35">
      <c r="A29" s="414" t="s">
        <v>1136</v>
      </c>
      <c r="B29" s="400" t="str">
        <f>VLOOKUP(A29,'[2]CN Code as per regulation'!A:B,2,0)</f>
        <v>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v>
      </c>
      <c r="C29" s="301">
        <v>76</v>
      </c>
      <c r="D29" s="301">
        <v>31.1</v>
      </c>
      <c r="E29" s="397" t="s">
        <v>1028</v>
      </c>
      <c r="F29" s="400" t="s">
        <v>1029</v>
      </c>
      <c r="G29" s="301"/>
      <c r="H29" s="301"/>
      <c r="I29" s="417">
        <v>1</v>
      </c>
      <c r="J29" s="235"/>
      <c r="K29" s="235"/>
      <c r="L29" s="235"/>
    </row>
    <row r="30" spans="1:12" ht="93" customHeight="1" x14ac:dyDescent="0.35">
      <c r="A30" s="414" t="s">
        <v>1047</v>
      </c>
      <c r="B30" s="400" t="str">
        <f>VLOOKUP(A30,'[2]CN Code as per regulation'!A:B,2,0)</f>
        <v>Electromechanical domestic appliances, with self-contained electric motor, other than vacuum cleaners of heading 8508</v>
      </c>
      <c r="C30" s="301">
        <v>337</v>
      </c>
      <c r="D30" s="301">
        <v>156.6</v>
      </c>
      <c r="E30" s="397" t="s">
        <v>1028</v>
      </c>
      <c r="F30" s="400" t="s">
        <v>1029</v>
      </c>
      <c r="G30" s="301"/>
      <c r="H30" s="301"/>
      <c r="I30" s="417">
        <v>1</v>
      </c>
      <c r="J30" s="235"/>
      <c r="K30" s="235"/>
      <c r="L30" s="235"/>
    </row>
    <row r="31" spans="1:12" ht="92.25" customHeight="1" x14ac:dyDescent="0.35">
      <c r="A31" s="414" t="s">
        <v>1137</v>
      </c>
      <c r="B31" s="400" t="str">
        <f>VLOOKUP(A31,'[2]CN Code as per regulation'!A:B,2,0)</f>
        <v>Other articles of plastics and articles of other materials of heading Nos 3901 to 3914</v>
      </c>
      <c r="C31" s="301">
        <v>16</v>
      </c>
      <c r="D31" s="301">
        <v>3.9</v>
      </c>
      <c r="E31" s="397" t="s">
        <v>1028</v>
      </c>
      <c r="F31" s="400" t="s">
        <v>1029</v>
      </c>
      <c r="G31" s="301"/>
      <c r="H31" s="301"/>
      <c r="I31" s="417">
        <v>1</v>
      </c>
      <c r="J31" s="235"/>
      <c r="K31" s="235"/>
      <c r="L31" s="235"/>
    </row>
    <row r="32" spans="1:12" ht="87.75" customHeight="1" x14ac:dyDescent="0.35">
      <c r="A32" s="414" t="s">
        <v>1067</v>
      </c>
      <c r="B32" s="400" t="str">
        <f>VLOOKUP(A32,'[2]CN Code as per regulation'!A:B,2,0)</f>
        <v>Candles, tapers and the like</v>
      </c>
      <c r="C32" s="301">
        <v>658</v>
      </c>
      <c r="D32" s="301">
        <v>19957.599999999999</v>
      </c>
      <c r="E32" s="397" t="s">
        <v>1028</v>
      </c>
      <c r="F32" s="400" t="s">
        <v>1029</v>
      </c>
      <c r="G32" s="301"/>
      <c r="H32" s="301"/>
      <c r="I32" s="417">
        <v>1</v>
      </c>
      <c r="J32" s="235"/>
      <c r="K32" s="235"/>
      <c r="L32" s="235"/>
    </row>
    <row r="33" spans="1:12" ht="84.75" customHeight="1" x14ac:dyDescent="0.35">
      <c r="A33" s="414" t="s">
        <v>1138</v>
      </c>
      <c r="B33" s="400" t="str">
        <f>VLOOKUP(A33,'[2]CN Code as per regulation'!A:B,2,0)</f>
        <v>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No 3404</v>
      </c>
      <c r="C33" s="301">
        <v>130</v>
      </c>
      <c r="D33" s="301">
        <v>2847.2</v>
      </c>
      <c r="E33" s="397" t="s">
        <v>1028</v>
      </c>
      <c r="F33" s="400" t="s">
        <v>1029</v>
      </c>
      <c r="G33" s="301"/>
      <c r="H33" s="301"/>
      <c r="I33" s="417">
        <v>1</v>
      </c>
      <c r="J33" s="235"/>
      <c r="K33" s="235"/>
      <c r="L33" s="235"/>
    </row>
    <row r="34" spans="1:12" ht="87" customHeight="1" x14ac:dyDescent="0.35">
      <c r="A34" s="415" t="s">
        <v>1053</v>
      </c>
      <c r="B34" s="586" t="s">
        <v>1054</v>
      </c>
      <c r="C34" s="586"/>
      <c r="D34" s="301"/>
      <c r="E34" s="301"/>
      <c r="F34" s="301"/>
      <c r="G34" s="301"/>
      <c r="H34" s="301"/>
      <c r="I34" s="240"/>
      <c r="J34" s="235"/>
      <c r="K34" s="235"/>
      <c r="L34" s="235"/>
    </row>
    <row r="35" spans="1:12" ht="94.5" customHeight="1" x14ac:dyDescent="0.35">
      <c r="A35" s="416" t="s">
        <v>1055</v>
      </c>
      <c r="B35" s="586" t="s">
        <v>1056</v>
      </c>
      <c r="C35" s="586"/>
      <c r="D35" s="301"/>
      <c r="E35" s="301"/>
      <c r="F35" s="301"/>
      <c r="G35" s="301"/>
      <c r="H35" s="301"/>
      <c r="I35" s="240"/>
      <c r="J35" s="235"/>
      <c r="K35" s="235"/>
      <c r="L35" s="235"/>
    </row>
    <row r="36" spans="1:12" x14ac:dyDescent="0.35">
      <c r="A36" s="303"/>
      <c r="B36" s="268"/>
      <c r="C36" s="268"/>
    </row>
    <row r="37" spans="1:12" ht="305.14999999999998" hidden="1" customHeight="1" x14ac:dyDescent="0.35">
      <c r="A37" s="536" t="s">
        <v>1057</v>
      </c>
      <c r="B37" s="536"/>
      <c r="C37" s="536"/>
      <c r="D37" s="536"/>
      <c r="E37" s="536"/>
      <c r="F37" s="536"/>
    </row>
    <row r="38" spans="1:12" x14ac:dyDescent="0.35">
      <c r="A38" s="536"/>
      <c r="B38" s="536"/>
      <c r="C38" s="536"/>
      <c r="D38" s="536"/>
      <c r="E38" s="536"/>
      <c r="F38" s="536"/>
    </row>
  </sheetData>
  <sheetProtection sheet="1" objects="1" scenarios="1"/>
  <mergeCells count="20">
    <mergeCell ref="B34:C34"/>
    <mergeCell ref="B35:C35"/>
    <mergeCell ref="A37:F37"/>
    <mergeCell ref="A38:F38"/>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88D3C-7EB8-4CBA-A808-69E548A42F61}">
  <sheetPr>
    <tabColor theme="2" tint="-0.499984740745262"/>
  </sheetPr>
  <dimension ref="A1:L37"/>
  <sheetViews>
    <sheetView topLeftCell="A14" zoomScale="70" zoomScaleNormal="70" workbookViewId="0">
      <selection activeCell="E22" sqref="E22"/>
    </sheetView>
  </sheetViews>
  <sheetFormatPr defaultRowHeight="14.5" x14ac:dyDescent="0.35"/>
  <cols>
    <col min="1" max="1" width="35" customWidth="1"/>
    <col min="2" max="2" width="62" customWidth="1"/>
    <col min="3" max="3" width="21.1796875" customWidth="1"/>
    <col min="4" max="4" width="11.1796875" customWidth="1"/>
    <col min="5" max="5" width="23.81640625" bestFit="1" customWidth="1"/>
    <col min="6" max="6" width="29.453125" bestFit="1" customWidth="1"/>
    <col min="7" max="7" width="13.81640625" customWidth="1"/>
    <col min="8" max="8" width="15.453125" customWidth="1"/>
    <col min="9" max="10" width="13.1796875" customWidth="1"/>
  </cols>
  <sheetData>
    <row r="1" spans="1:5" ht="29" hidden="1" x14ac:dyDescent="0.35">
      <c r="A1" s="246" t="s">
        <v>989</v>
      </c>
    </row>
    <row r="2" spans="1:5" hidden="1" x14ac:dyDescent="0.35">
      <c r="A2" s="246" t="s">
        <v>990</v>
      </c>
    </row>
    <row r="3" spans="1:5" ht="29" hidden="1" x14ac:dyDescent="0.35">
      <c r="A3" s="246" t="s">
        <v>991</v>
      </c>
    </row>
    <row r="4" spans="1:5" hidden="1" x14ac:dyDescent="0.35">
      <c r="A4" t="s">
        <v>992</v>
      </c>
    </row>
    <row r="5" spans="1:5" hidden="1" x14ac:dyDescent="0.35">
      <c r="A5" t="s">
        <v>993</v>
      </c>
    </row>
    <row r="6" spans="1:5" hidden="1" x14ac:dyDescent="0.35">
      <c r="A6" t="s">
        <v>994</v>
      </c>
    </row>
    <row r="7" spans="1:5" hidden="1" x14ac:dyDescent="0.35">
      <c r="A7" t="s">
        <v>995</v>
      </c>
    </row>
    <row r="8" spans="1:5" hidden="1" x14ac:dyDescent="0.35">
      <c r="A8" t="s">
        <v>996</v>
      </c>
    </row>
    <row r="9" spans="1:5" hidden="1" x14ac:dyDescent="0.35">
      <c r="A9" t="s">
        <v>997</v>
      </c>
    </row>
    <row r="10" spans="1:5" hidden="1" x14ac:dyDescent="0.35"/>
    <row r="11" spans="1:5" hidden="1" x14ac:dyDescent="0.35">
      <c r="A11" s="214" t="s">
        <v>998</v>
      </c>
    </row>
    <row r="12" spans="1:5" hidden="1" x14ac:dyDescent="0.35">
      <c r="A12" s="214" t="s">
        <v>999</v>
      </c>
    </row>
    <row r="13" spans="1:5" s="222" customFormat="1" hidden="1" x14ac:dyDescent="0.35">
      <c r="A13" s="222" t="s">
        <v>1000</v>
      </c>
    </row>
    <row r="14" spans="1:5" x14ac:dyDescent="0.35">
      <c r="A14" s="214"/>
    </row>
    <row r="15" spans="1:5" s="225" customFormat="1" ht="16.5" x14ac:dyDescent="0.35">
      <c r="A15" s="269" t="s">
        <v>1058</v>
      </c>
      <c r="B15" s="589" t="s">
        <v>1139</v>
      </c>
      <c r="C15" s="520"/>
      <c r="D15" s="520"/>
      <c r="E15" s="520"/>
    </row>
    <row r="16" spans="1:5" s="225" customFormat="1" ht="16.5" x14ac:dyDescent="0.35">
      <c r="A16" s="270" t="s">
        <v>1003</v>
      </c>
      <c r="B16" s="271" t="s">
        <v>1140</v>
      </c>
      <c r="C16" s="521" t="s">
        <v>1072</v>
      </c>
      <c r="D16" s="522"/>
      <c r="E16" s="523"/>
    </row>
    <row r="17" spans="1:12" s="225" customFormat="1" ht="33" customHeight="1" x14ac:dyDescent="0.35">
      <c r="A17" s="270" t="s">
        <v>1006</v>
      </c>
      <c r="B17" s="272" t="s">
        <v>1007</v>
      </c>
      <c r="C17" s="524" t="s">
        <v>1008</v>
      </c>
      <c r="D17" s="524"/>
      <c r="E17" s="524"/>
    </row>
    <row r="18" spans="1:12" x14ac:dyDescent="0.35">
      <c r="A18" s="273" t="s">
        <v>1009</v>
      </c>
      <c r="B18" s="584" t="s">
        <v>1074</v>
      </c>
      <c r="C18" s="526"/>
      <c r="D18" s="527"/>
      <c r="E18" s="528"/>
      <c r="J18" s="219"/>
    </row>
    <row r="19" spans="1:12" ht="16.5" x14ac:dyDescent="0.35">
      <c r="A19" s="274" t="s">
        <v>1010</v>
      </c>
      <c r="B19" s="585" t="s">
        <v>1011</v>
      </c>
      <c r="C19" s="532"/>
      <c r="D19" s="529"/>
      <c r="E19" s="530"/>
      <c r="G19" s="537" t="s">
        <v>1012</v>
      </c>
      <c r="H19" s="537"/>
      <c r="I19" s="537"/>
      <c r="J19" s="537"/>
      <c r="K19" s="537"/>
      <c r="L19" s="537"/>
    </row>
    <row r="20" spans="1:12" ht="15.5" x14ac:dyDescent="0.35">
      <c r="A20" s="565" t="s">
        <v>1013</v>
      </c>
      <c r="B20" s="538" t="s">
        <v>1014</v>
      </c>
      <c r="C20" s="540" t="s">
        <v>1015</v>
      </c>
      <c r="D20" s="538" t="s">
        <v>1016</v>
      </c>
      <c r="E20" s="542" t="s">
        <v>1096</v>
      </c>
      <c r="F20" s="565" t="s">
        <v>1018</v>
      </c>
      <c r="G20" s="544" t="s">
        <v>1019</v>
      </c>
      <c r="H20" s="546" t="s">
        <v>1020</v>
      </c>
      <c r="I20" s="547"/>
      <c r="J20" s="547"/>
      <c r="K20" s="547"/>
      <c r="L20" s="548" t="s">
        <v>1021</v>
      </c>
    </row>
    <row r="21" spans="1:12" ht="134.15" customHeight="1" x14ac:dyDescent="0.35">
      <c r="A21" s="566"/>
      <c r="B21" s="539"/>
      <c r="C21" s="541"/>
      <c r="D21" s="539"/>
      <c r="E21" s="543"/>
      <c r="F21" s="566"/>
      <c r="G21" s="545"/>
      <c r="H21" s="231" t="s">
        <v>1022</v>
      </c>
      <c r="I21" s="232" t="s">
        <v>1023</v>
      </c>
      <c r="J21" s="231" t="s">
        <v>1024</v>
      </c>
      <c r="K21" s="233" t="s">
        <v>1025</v>
      </c>
      <c r="L21" s="548"/>
    </row>
    <row r="22" spans="1:12" ht="58.5" customHeight="1" x14ac:dyDescent="0.35">
      <c r="A22" s="235" t="s">
        <v>1141</v>
      </c>
      <c r="B22" s="258" t="s">
        <v>1142</v>
      </c>
      <c r="C22" s="235">
        <v>642</v>
      </c>
      <c r="D22" s="304">
        <v>163.77199999999999</v>
      </c>
      <c r="E22" s="397" t="s">
        <v>1028</v>
      </c>
      <c r="F22" s="258" t="s">
        <v>1032</v>
      </c>
      <c r="G22" s="235"/>
      <c r="H22" s="235"/>
      <c r="I22" s="235"/>
      <c r="J22" s="235"/>
      <c r="K22" s="235"/>
      <c r="L22" s="288">
        <v>1</v>
      </c>
    </row>
    <row r="23" spans="1:12" ht="58.5" customHeight="1" x14ac:dyDescent="0.35">
      <c r="A23" s="235" t="s">
        <v>1033</v>
      </c>
      <c r="B23" s="258" t="s">
        <v>1034</v>
      </c>
      <c r="C23" s="235">
        <v>16</v>
      </c>
      <c r="D23" s="304">
        <v>8.3879999999999999</v>
      </c>
      <c r="E23" s="397" t="s">
        <v>1028</v>
      </c>
      <c r="F23" s="258" t="s">
        <v>1029</v>
      </c>
      <c r="G23" s="235"/>
      <c r="H23" s="235"/>
      <c r="I23" s="235"/>
      <c r="J23" s="235"/>
      <c r="K23" s="235"/>
      <c r="L23" s="288">
        <v>1</v>
      </c>
    </row>
    <row r="24" spans="1:12" ht="58.5" customHeight="1" x14ac:dyDescent="0.35">
      <c r="A24" s="235" t="s">
        <v>1033</v>
      </c>
      <c r="B24" s="258" t="s">
        <v>1034</v>
      </c>
      <c r="C24" s="235">
        <v>47</v>
      </c>
      <c r="D24" s="304">
        <v>5.3596111111111107</v>
      </c>
      <c r="E24" s="397" t="s">
        <v>1028</v>
      </c>
      <c r="F24" s="258" t="s">
        <v>1032</v>
      </c>
      <c r="G24" s="235"/>
      <c r="H24" s="235"/>
      <c r="I24" s="235"/>
      <c r="J24" s="235"/>
      <c r="K24" s="235"/>
      <c r="L24" s="288">
        <v>1</v>
      </c>
    </row>
    <row r="25" spans="1:12" ht="58.5" customHeight="1" x14ac:dyDescent="0.35">
      <c r="A25" s="235" t="s">
        <v>1035</v>
      </c>
      <c r="B25" s="258" t="s">
        <v>1036</v>
      </c>
      <c r="C25" s="235">
        <v>1</v>
      </c>
      <c r="D25" s="304">
        <v>0.25166666666666665</v>
      </c>
      <c r="E25" s="397" t="s">
        <v>1028</v>
      </c>
      <c r="F25" s="258" t="s">
        <v>1029</v>
      </c>
      <c r="G25" s="235"/>
      <c r="H25" s="235"/>
      <c r="I25" s="235"/>
      <c r="J25" s="235"/>
      <c r="K25" s="235"/>
      <c r="L25" s="288">
        <v>1</v>
      </c>
    </row>
    <row r="26" spans="1:12" ht="58.5" customHeight="1" x14ac:dyDescent="0.35">
      <c r="A26" s="235" t="s">
        <v>1035</v>
      </c>
      <c r="B26" s="258" t="s">
        <v>1036</v>
      </c>
      <c r="C26" s="235">
        <v>99</v>
      </c>
      <c r="D26" s="304">
        <v>36.9861111111111</v>
      </c>
      <c r="E26" s="397" t="s">
        <v>1028</v>
      </c>
      <c r="F26" s="258" t="s">
        <v>1032</v>
      </c>
      <c r="G26" s="235"/>
      <c r="H26" s="235"/>
      <c r="I26" s="235"/>
      <c r="J26" s="235"/>
      <c r="K26" s="235"/>
      <c r="L26" s="288">
        <v>1</v>
      </c>
    </row>
    <row r="27" spans="1:12" ht="58.5" customHeight="1" x14ac:dyDescent="0.35">
      <c r="A27" s="235" t="s">
        <v>1037</v>
      </c>
      <c r="B27" s="258" t="s">
        <v>1038</v>
      </c>
      <c r="C27" s="235">
        <v>4975</v>
      </c>
      <c r="D27" s="304">
        <v>614.36508333333336</v>
      </c>
      <c r="E27" s="397" t="s">
        <v>1028</v>
      </c>
      <c r="F27" s="258" t="s">
        <v>1029</v>
      </c>
      <c r="G27" s="235"/>
      <c r="H27" s="235"/>
      <c r="I27" s="235"/>
      <c r="J27" s="235"/>
      <c r="K27" s="235"/>
      <c r="L27" s="288">
        <v>1</v>
      </c>
    </row>
    <row r="28" spans="1:12" ht="58.5" customHeight="1" x14ac:dyDescent="0.35">
      <c r="A28" s="235" t="s">
        <v>1037</v>
      </c>
      <c r="B28" s="258" t="s">
        <v>1038</v>
      </c>
      <c r="C28" s="235">
        <v>8999</v>
      </c>
      <c r="D28" s="304">
        <v>1222.0475000000001</v>
      </c>
      <c r="E28" s="397" t="s">
        <v>1028</v>
      </c>
      <c r="F28" s="258" t="s">
        <v>1032</v>
      </c>
      <c r="G28" s="235"/>
      <c r="H28" s="235"/>
      <c r="I28" s="235"/>
      <c r="J28" s="235"/>
      <c r="K28" s="235"/>
      <c r="L28" s="288">
        <v>1</v>
      </c>
    </row>
    <row r="29" spans="1:12" ht="58.5" customHeight="1" x14ac:dyDescent="0.35">
      <c r="A29" s="235" t="s">
        <v>1045</v>
      </c>
      <c r="B29" s="258" t="s">
        <v>1084</v>
      </c>
      <c r="C29" s="235">
        <v>315</v>
      </c>
      <c r="D29" s="304">
        <v>13.738750000000001</v>
      </c>
      <c r="E29" s="397" t="s">
        <v>1028</v>
      </c>
      <c r="F29" s="258" t="s">
        <v>1029</v>
      </c>
      <c r="G29" s="235"/>
      <c r="H29" s="235"/>
      <c r="I29" s="235"/>
      <c r="J29" s="235"/>
      <c r="K29" s="235"/>
      <c r="L29" s="288">
        <v>1</v>
      </c>
    </row>
    <row r="30" spans="1:12" ht="58.5" customHeight="1" x14ac:dyDescent="0.35">
      <c r="A30" s="235" t="s">
        <v>1045</v>
      </c>
      <c r="B30" s="258" t="s">
        <v>1084</v>
      </c>
      <c r="C30" s="235">
        <v>11190</v>
      </c>
      <c r="D30" s="304">
        <v>523.38658500000008</v>
      </c>
      <c r="E30" s="397" t="s">
        <v>1028</v>
      </c>
      <c r="F30" s="258" t="s">
        <v>1032</v>
      </c>
      <c r="G30" s="235"/>
      <c r="H30" s="235"/>
      <c r="I30" s="235"/>
      <c r="J30" s="235"/>
      <c r="K30" s="235"/>
      <c r="L30" s="288">
        <v>1</v>
      </c>
    </row>
    <row r="31" spans="1:12" ht="58.5" customHeight="1" x14ac:dyDescent="0.35">
      <c r="A31" s="235" t="s">
        <v>1108</v>
      </c>
      <c r="B31" s="258" t="s">
        <v>1086</v>
      </c>
      <c r="C31" s="235">
        <v>77</v>
      </c>
      <c r="D31" s="304">
        <v>2.7092499999999999</v>
      </c>
      <c r="E31" s="397" t="s">
        <v>1028</v>
      </c>
      <c r="F31" s="258" t="s">
        <v>1029</v>
      </c>
      <c r="G31" s="235"/>
      <c r="H31" s="235"/>
      <c r="I31" s="235"/>
      <c r="J31" s="235"/>
      <c r="K31" s="235"/>
      <c r="L31" s="288">
        <v>1</v>
      </c>
    </row>
    <row r="32" spans="1:12" ht="58.5" customHeight="1" x14ac:dyDescent="0.35">
      <c r="A32" s="235" t="s">
        <v>1108</v>
      </c>
      <c r="B32" s="258" t="s">
        <v>1086</v>
      </c>
      <c r="C32" s="235">
        <v>217</v>
      </c>
      <c r="D32" s="304">
        <v>11.7325</v>
      </c>
      <c r="E32" s="397" t="s">
        <v>1028</v>
      </c>
      <c r="F32" s="258" t="s">
        <v>1032</v>
      </c>
      <c r="G32" s="235"/>
      <c r="H32" s="235"/>
      <c r="I32" s="235"/>
      <c r="J32" s="235"/>
      <c r="K32" s="235"/>
      <c r="L32" s="288">
        <v>1</v>
      </c>
    </row>
    <row r="33" spans="1:6" ht="56.25" customHeight="1" x14ac:dyDescent="0.35">
      <c r="A33" s="264" t="s">
        <v>1053</v>
      </c>
      <c r="B33" s="590" t="s">
        <v>1054</v>
      </c>
      <c r="C33" s="561"/>
    </row>
    <row r="34" spans="1:6" ht="57.75" customHeight="1" x14ac:dyDescent="0.35">
      <c r="A34" s="265" t="s">
        <v>1055</v>
      </c>
      <c r="B34" s="533" t="s">
        <v>1056</v>
      </c>
      <c r="C34" s="561"/>
    </row>
    <row r="35" spans="1:6" x14ac:dyDescent="0.35">
      <c r="A35" s="281"/>
      <c r="B35" s="245"/>
      <c r="C35" s="245"/>
    </row>
    <row r="36" spans="1:6" ht="305.14999999999998" hidden="1" customHeight="1" x14ac:dyDescent="0.35">
      <c r="A36" s="536" t="s">
        <v>1057</v>
      </c>
      <c r="B36" s="536"/>
      <c r="C36" s="536"/>
      <c r="D36" s="536"/>
      <c r="E36" s="536"/>
      <c r="F36" s="536"/>
    </row>
    <row r="37" spans="1:6" x14ac:dyDescent="0.35">
      <c r="A37" s="536"/>
      <c r="B37" s="536"/>
      <c r="C37" s="536"/>
      <c r="D37" s="536"/>
      <c r="E37" s="536"/>
      <c r="F37" s="536"/>
    </row>
  </sheetData>
  <sheetProtection sheet="1" objects="1" scenarios="1"/>
  <mergeCells count="20">
    <mergeCell ref="B33:C33"/>
    <mergeCell ref="B34:C34"/>
    <mergeCell ref="A36:F36"/>
    <mergeCell ref="A37:F37"/>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B9BCE-E9B8-4907-B328-BA081AA33D37}">
  <sheetPr>
    <tabColor theme="2" tint="-0.499984740745262"/>
  </sheetPr>
  <dimension ref="A1:L34"/>
  <sheetViews>
    <sheetView topLeftCell="A15" zoomScale="70" zoomScaleNormal="70" workbookViewId="0">
      <selection activeCell="E22" sqref="E22"/>
    </sheetView>
  </sheetViews>
  <sheetFormatPr defaultRowHeight="14.5" x14ac:dyDescent="0.35"/>
  <cols>
    <col min="1" max="1" width="42.54296875" customWidth="1"/>
    <col min="2" max="2" width="40.54296875" customWidth="1"/>
    <col min="3" max="3" width="21.1796875" customWidth="1"/>
    <col min="4" max="4" width="11.1796875" customWidth="1"/>
    <col min="5" max="5" width="23.81640625" bestFit="1" customWidth="1"/>
    <col min="6" max="6" width="29.453125" bestFit="1" customWidth="1"/>
    <col min="7" max="7" width="15" customWidth="1"/>
    <col min="8" max="8" width="16" customWidth="1"/>
    <col min="9" max="9" width="13.1796875" customWidth="1"/>
    <col min="10" max="10" width="12.1796875" customWidth="1"/>
  </cols>
  <sheetData>
    <row r="1" spans="1:5" ht="29" hidden="1" x14ac:dyDescent="0.35">
      <c r="A1" s="246" t="s">
        <v>989</v>
      </c>
    </row>
    <row r="2" spans="1:5" hidden="1" x14ac:dyDescent="0.35">
      <c r="A2" s="246" t="s">
        <v>990</v>
      </c>
    </row>
    <row r="3" spans="1:5" ht="29" hidden="1" x14ac:dyDescent="0.35">
      <c r="A3" s="246" t="s">
        <v>991</v>
      </c>
    </row>
    <row r="4" spans="1:5" hidden="1" x14ac:dyDescent="0.35">
      <c r="A4" t="s">
        <v>992</v>
      </c>
    </row>
    <row r="5" spans="1:5" hidden="1" x14ac:dyDescent="0.35">
      <c r="A5" t="s">
        <v>993</v>
      </c>
    </row>
    <row r="6" spans="1:5" hidden="1" x14ac:dyDescent="0.35">
      <c r="A6" t="s">
        <v>994</v>
      </c>
    </row>
    <row r="7" spans="1:5" hidden="1" x14ac:dyDescent="0.35">
      <c r="A7" t="s">
        <v>995</v>
      </c>
    </row>
    <row r="8" spans="1:5" hidden="1" x14ac:dyDescent="0.35">
      <c r="A8" t="s">
        <v>996</v>
      </c>
    </row>
    <row r="9" spans="1:5" hidden="1" x14ac:dyDescent="0.35">
      <c r="A9" t="s">
        <v>997</v>
      </c>
    </row>
    <row r="10" spans="1:5" hidden="1" x14ac:dyDescent="0.35"/>
    <row r="11" spans="1:5" hidden="1" x14ac:dyDescent="0.35">
      <c r="A11" s="214" t="s">
        <v>998</v>
      </c>
    </row>
    <row r="12" spans="1:5" hidden="1" x14ac:dyDescent="0.35">
      <c r="A12" s="214" t="s">
        <v>999</v>
      </c>
    </row>
    <row r="13" spans="1:5" s="222" customFormat="1" hidden="1" x14ac:dyDescent="0.35">
      <c r="A13" s="222" t="s">
        <v>1000</v>
      </c>
    </row>
    <row r="14" spans="1:5" hidden="1" x14ac:dyDescent="0.35">
      <c r="A14" s="214"/>
    </row>
    <row r="15" spans="1:5" s="225" customFormat="1" ht="16.5" x14ac:dyDescent="0.35">
      <c r="A15" s="269" t="s">
        <v>1058</v>
      </c>
      <c r="B15" s="520" t="s">
        <v>1143</v>
      </c>
      <c r="C15" s="520"/>
      <c r="D15" s="520"/>
      <c r="E15" s="520"/>
    </row>
    <row r="16" spans="1:5" s="225" customFormat="1" ht="16.5" x14ac:dyDescent="0.35">
      <c r="A16" s="270" t="s">
        <v>1003</v>
      </c>
      <c r="B16" s="271" t="s">
        <v>1144</v>
      </c>
      <c r="C16" s="521" t="s">
        <v>1072</v>
      </c>
      <c r="D16" s="522"/>
      <c r="E16" s="523"/>
    </row>
    <row r="17" spans="1:12" s="225" customFormat="1" ht="33" customHeight="1" x14ac:dyDescent="0.35">
      <c r="A17" s="270" t="s">
        <v>1006</v>
      </c>
      <c r="B17" s="272" t="s">
        <v>1007</v>
      </c>
      <c r="C17" s="524" t="s">
        <v>1008</v>
      </c>
      <c r="D17" s="524"/>
      <c r="E17" s="524"/>
    </row>
    <row r="18" spans="1:12" x14ac:dyDescent="0.35">
      <c r="A18" s="273" t="s">
        <v>1009</v>
      </c>
      <c r="B18" s="584" t="s">
        <v>1074</v>
      </c>
      <c r="C18" s="526"/>
      <c r="D18" s="527"/>
      <c r="E18" s="528"/>
      <c r="J18" s="219"/>
    </row>
    <row r="19" spans="1:12" ht="16.5" x14ac:dyDescent="0.35">
      <c r="A19" s="274" t="s">
        <v>1010</v>
      </c>
      <c r="B19" s="585" t="s">
        <v>1011</v>
      </c>
      <c r="C19" s="532"/>
      <c r="D19" s="529"/>
      <c r="E19" s="530"/>
      <c r="G19" s="537" t="s">
        <v>1012</v>
      </c>
      <c r="H19" s="537"/>
      <c r="I19" s="537"/>
      <c r="J19" s="537"/>
      <c r="K19" s="537"/>
      <c r="L19" s="537"/>
    </row>
    <row r="20" spans="1:12" ht="15.5" x14ac:dyDescent="0.35">
      <c r="A20" s="565" t="s">
        <v>1013</v>
      </c>
      <c r="B20" s="538" t="s">
        <v>1014</v>
      </c>
      <c r="C20" s="540" t="s">
        <v>1015</v>
      </c>
      <c r="D20" s="538" t="s">
        <v>1016</v>
      </c>
      <c r="E20" s="542" t="s">
        <v>1096</v>
      </c>
      <c r="F20" s="565" t="s">
        <v>1018</v>
      </c>
      <c r="G20" s="544" t="s">
        <v>1019</v>
      </c>
      <c r="H20" s="546" t="s">
        <v>1020</v>
      </c>
      <c r="I20" s="547"/>
      <c r="J20" s="547"/>
      <c r="K20" s="547"/>
      <c r="L20" s="548" t="s">
        <v>1021</v>
      </c>
    </row>
    <row r="21" spans="1:12" ht="134.15" customHeight="1" x14ac:dyDescent="0.35">
      <c r="A21" s="566"/>
      <c r="B21" s="539"/>
      <c r="C21" s="541"/>
      <c r="D21" s="539"/>
      <c r="E21" s="543"/>
      <c r="F21" s="566"/>
      <c r="G21" s="545"/>
      <c r="H21" s="231" t="s">
        <v>1022</v>
      </c>
      <c r="I21" s="232" t="s">
        <v>1023</v>
      </c>
      <c r="J21" s="231" t="s">
        <v>1024</v>
      </c>
      <c r="K21" s="233" t="s">
        <v>1025</v>
      </c>
      <c r="L21" s="548"/>
    </row>
    <row r="22" spans="1:12" ht="58.5" customHeight="1" x14ac:dyDescent="0.35">
      <c r="A22" s="235" t="s">
        <v>1145</v>
      </c>
      <c r="B22" s="235" t="s">
        <v>1146</v>
      </c>
      <c r="C22" s="235">
        <v>114</v>
      </c>
      <c r="D22" s="304">
        <v>12.217000000000001</v>
      </c>
      <c r="E22" s="397" t="s">
        <v>1028</v>
      </c>
      <c r="F22" s="258" t="s">
        <v>1032</v>
      </c>
      <c r="G22" s="235"/>
      <c r="H22" s="235"/>
      <c r="I22" s="235"/>
      <c r="J22" s="235"/>
      <c r="K22" s="235"/>
      <c r="L22" s="288">
        <v>1</v>
      </c>
    </row>
    <row r="23" spans="1:12" ht="58.5" customHeight="1" x14ac:dyDescent="0.35">
      <c r="A23" s="235" t="s">
        <v>1037</v>
      </c>
      <c r="B23" s="258" t="s">
        <v>1038</v>
      </c>
      <c r="C23" s="235">
        <v>1457</v>
      </c>
      <c r="D23" s="304">
        <v>430.88800000000003</v>
      </c>
      <c r="E23" s="397" t="s">
        <v>1028</v>
      </c>
      <c r="F23" s="258" t="s">
        <v>1029</v>
      </c>
      <c r="G23" s="235"/>
      <c r="H23" s="235"/>
      <c r="I23" s="235"/>
      <c r="J23" s="235"/>
      <c r="K23" s="235"/>
      <c r="L23" s="288">
        <v>1</v>
      </c>
    </row>
    <row r="24" spans="1:12" ht="58.5" customHeight="1" x14ac:dyDescent="0.35">
      <c r="A24" s="235" t="s">
        <v>1037</v>
      </c>
      <c r="B24" s="258" t="s">
        <v>1038</v>
      </c>
      <c r="C24" s="235">
        <v>16434</v>
      </c>
      <c r="D24" s="304">
        <v>7175.8030000000017</v>
      </c>
      <c r="E24" s="397" t="s">
        <v>1028</v>
      </c>
      <c r="F24" s="258" t="s">
        <v>1032</v>
      </c>
      <c r="G24" s="235"/>
      <c r="H24" s="235"/>
      <c r="I24" s="235"/>
      <c r="J24" s="235"/>
      <c r="K24" s="235"/>
      <c r="L24" s="288">
        <v>1</v>
      </c>
    </row>
    <row r="25" spans="1:12" ht="58.5" customHeight="1" x14ac:dyDescent="0.35">
      <c r="A25" s="235" t="s">
        <v>1041</v>
      </c>
      <c r="B25" s="258" t="s">
        <v>1079</v>
      </c>
      <c r="C25" s="235">
        <v>3176</v>
      </c>
      <c r="D25" s="304">
        <v>2857.2177590000001</v>
      </c>
      <c r="E25" s="397" t="s">
        <v>1028</v>
      </c>
      <c r="F25" s="258" t="s">
        <v>1029</v>
      </c>
      <c r="G25" s="235"/>
      <c r="H25" s="235"/>
      <c r="I25" s="235"/>
      <c r="J25" s="235"/>
      <c r="K25" s="235"/>
      <c r="L25" s="288">
        <v>1</v>
      </c>
    </row>
    <row r="26" spans="1:12" ht="58.5" customHeight="1" x14ac:dyDescent="0.35">
      <c r="A26" s="235" t="s">
        <v>1041</v>
      </c>
      <c r="B26" s="258" t="s">
        <v>1079</v>
      </c>
      <c r="C26" s="235">
        <v>6976</v>
      </c>
      <c r="D26" s="304">
        <v>5964.7520000000004</v>
      </c>
      <c r="E26" s="397" t="s">
        <v>1028</v>
      </c>
      <c r="F26" s="258" t="s">
        <v>1032</v>
      </c>
      <c r="G26" s="235"/>
      <c r="H26" s="235"/>
      <c r="I26" s="235"/>
      <c r="J26" s="235"/>
      <c r="K26" s="235"/>
      <c r="L26" s="288">
        <v>1</v>
      </c>
    </row>
    <row r="27" spans="1:12" ht="58.5" customHeight="1" x14ac:dyDescent="0.35">
      <c r="A27" s="235" t="s">
        <v>1043</v>
      </c>
      <c r="B27" s="258" t="s">
        <v>1147</v>
      </c>
      <c r="C27" s="235">
        <v>9660</v>
      </c>
      <c r="D27" s="304">
        <v>52.48</v>
      </c>
      <c r="E27" s="397" t="s">
        <v>1028</v>
      </c>
      <c r="F27" s="258" t="s">
        <v>1029</v>
      </c>
      <c r="G27" s="235"/>
      <c r="H27" s="235"/>
      <c r="I27" s="235"/>
      <c r="J27" s="235"/>
      <c r="K27" s="235"/>
      <c r="L27" s="288">
        <v>1</v>
      </c>
    </row>
    <row r="28" spans="1:12" ht="58.5" customHeight="1" x14ac:dyDescent="0.35">
      <c r="A28" s="235" t="s">
        <v>1125</v>
      </c>
      <c r="B28" s="258" t="s">
        <v>1148</v>
      </c>
      <c r="C28" s="235">
        <v>42</v>
      </c>
      <c r="D28" s="304">
        <v>12.04</v>
      </c>
      <c r="E28" s="397" t="s">
        <v>1028</v>
      </c>
      <c r="F28" s="258" t="s">
        <v>1029</v>
      </c>
      <c r="G28" s="235"/>
      <c r="H28" s="235"/>
      <c r="I28" s="235"/>
      <c r="J28" s="235"/>
      <c r="K28" s="235"/>
      <c r="L28" s="288">
        <v>1</v>
      </c>
    </row>
    <row r="29" spans="1:12" ht="58.5" customHeight="1" x14ac:dyDescent="0.35">
      <c r="A29" s="235" t="s">
        <v>1125</v>
      </c>
      <c r="B29" s="258" t="s">
        <v>1148</v>
      </c>
      <c r="C29" s="235">
        <v>552</v>
      </c>
      <c r="D29" s="304">
        <v>422.48</v>
      </c>
      <c r="E29" s="397" t="s">
        <v>1028</v>
      </c>
      <c r="F29" s="258" t="s">
        <v>1032</v>
      </c>
      <c r="G29" s="235"/>
      <c r="H29" s="235"/>
      <c r="I29" s="235"/>
      <c r="J29" s="235"/>
      <c r="K29" s="235"/>
      <c r="L29" s="288">
        <v>1</v>
      </c>
    </row>
    <row r="30" spans="1:12" ht="165" customHeight="1" x14ac:dyDescent="0.35">
      <c r="A30" s="264" t="s">
        <v>1053</v>
      </c>
      <c r="B30" s="590" t="s">
        <v>1054</v>
      </c>
      <c r="C30" s="561"/>
    </row>
    <row r="31" spans="1:12" ht="94.5" customHeight="1" x14ac:dyDescent="0.35">
      <c r="A31" s="265" t="s">
        <v>1055</v>
      </c>
      <c r="B31" s="533" t="s">
        <v>1056</v>
      </c>
      <c r="C31" s="561"/>
    </row>
    <row r="32" spans="1:12" x14ac:dyDescent="0.35">
      <c r="A32" s="281"/>
      <c r="B32" s="245"/>
      <c r="C32" s="245"/>
    </row>
    <row r="33" spans="1:6" ht="305.14999999999998" hidden="1" customHeight="1" x14ac:dyDescent="0.35">
      <c r="A33" s="536" t="s">
        <v>1057</v>
      </c>
      <c r="B33" s="536"/>
      <c r="C33" s="536"/>
      <c r="D33" s="536"/>
      <c r="E33" s="536"/>
      <c r="F33" s="536"/>
    </row>
    <row r="34" spans="1:6" x14ac:dyDescent="0.35">
      <c r="A34" s="536"/>
      <c r="B34" s="536"/>
      <c r="C34" s="536"/>
      <c r="D34" s="536"/>
      <c r="E34" s="536"/>
      <c r="F34" s="536"/>
    </row>
  </sheetData>
  <sheetProtection sheet="1" objects="1" scenarios="1"/>
  <mergeCells count="20">
    <mergeCell ref="B30:C30"/>
    <mergeCell ref="B31:C31"/>
    <mergeCell ref="A33:F33"/>
    <mergeCell ref="A34:F34"/>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7ED26-0CBA-45D8-95CD-EF1D6D37305F}">
  <sheetPr>
    <tabColor theme="2" tint="-0.499984740745262"/>
  </sheetPr>
  <dimension ref="A1:L32"/>
  <sheetViews>
    <sheetView topLeftCell="A21" zoomScale="80" zoomScaleNormal="80" workbookViewId="0">
      <selection activeCell="G23" sqref="G23"/>
    </sheetView>
  </sheetViews>
  <sheetFormatPr defaultRowHeight="14.5" x14ac:dyDescent="0.35"/>
  <cols>
    <col min="1" max="1" width="39.453125" customWidth="1"/>
    <col min="2" max="2" width="40.54296875" customWidth="1"/>
    <col min="3" max="3" width="21.1796875" customWidth="1"/>
    <col min="4" max="4" width="11.1796875" customWidth="1"/>
    <col min="5" max="5" width="23.81640625" bestFit="1" customWidth="1"/>
    <col min="6" max="6" width="29.453125" bestFit="1" customWidth="1"/>
    <col min="7" max="7" width="14.81640625" customWidth="1"/>
    <col min="8" max="8" width="15.1796875" customWidth="1"/>
    <col min="9" max="9" width="13.1796875" customWidth="1"/>
    <col min="10" max="10" width="13.453125" customWidth="1"/>
  </cols>
  <sheetData>
    <row r="1" spans="1:6" ht="29" hidden="1" x14ac:dyDescent="0.35">
      <c r="A1" s="246" t="s">
        <v>989</v>
      </c>
    </row>
    <row r="2" spans="1:6" hidden="1" x14ac:dyDescent="0.35">
      <c r="A2" s="246" t="s">
        <v>990</v>
      </c>
    </row>
    <row r="3" spans="1:6" ht="29" hidden="1" x14ac:dyDescent="0.35">
      <c r="A3" s="246" t="s">
        <v>991</v>
      </c>
    </row>
    <row r="4" spans="1:6" hidden="1" x14ac:dyDescent="0.35">
      <c r="A4" t="s">
        <v>992</v>
      </c>
    </row>
    <row r="5" spans="1:6" hidden="1" x14ac:dyDescent="0.35">
      <c r="A5" t="s">
        <v>993</v>
      </c>
    </row>
    <row r="6" spans="1:6" hidden="1" x14ac:dyDescent="0.35">
      <c r="A6" t="s">
        <v>994</v>
      </c>
    </row>
    <row r="7" spans="1:6" hidden="1" x14ac:dyDescent="0.35">
      <c r="A7" t="s">
        <v>995</v>
      </c>
    </row>
    <row r="8" spans="1:6" hidden="1" x14ac:dyDescent="0.35">
      <c r="A8" t="s">
        <v>996</v>
      </c>
    </row>
    <row r="9" spans="1:6" hidden="1" x14ac:dyDescent="0.35">
      <c r="A9" t="s">
        <v>997</v>
      </c>
    </row>
    <row r="10" spans="1:6" hidden="1" x14ac:dyDescent="0.35"/>
    <row r="11" spans="1:6" hidden="1" x14ac:dyDescent="0.35">
      <c r="A11" s="214" t="s">
        <v>998</v>
      </c>
    </row>
    <row r="12" spans="1:6" hidden="1" x14ac:dyDescent="0.35">
      <c r="A12" s="214" t="s">
        <v>999</v>
      </c>
    </row>
    <row r="13" spans="1:6" s="222" customFormat="1" hidden="1" x14ac:dyDescent="0.35">
      <c r="A13" s="222" t="s">
        <v>1000</v>
      </c>
    </row>
    <row r="14" spans="1:6" x14ac:dyDescent="0.35">
      <c r="A14" s="214"/>
    </row>
    <row r="15" spans="1:6" s="225" customFormat="1" ht="16.5" x14ac:dyDescent="0.35">
      <c r="A15" s="269" t="s">
        <v>1058</v>
      </c>
      <c r="B15" s="520" t="s">
        <v>1149</v>
      </c>
      <c r="C15" s="520"/>
      <c r="D15" s="520"/>
      <c r="E15" s="520"/>
      <c r="F15" s="224"/>
    </row>
    <row r="16" spans="1:6" s="225" customFormat="1" ht="16.5" x14ac:dyDescent="0.35">
      <c r="A16" s="270" t="s">
        <v>1003</v>
      </c>
      <c r="B16" s="271" t="s">
        <v>1150</v>
      </c>
      <c r="C16" s="521" t="s">
        <v>1072</v>
      </c>
      <c r="D16" s="522"/>
      <c r="E16" s="523"/>
    </row>
    <row r="17" spans="1:12" s="225" customFormat="1" ht="33" customHeight="1" x14ac:dyDescent="0.35">
      <c r="A17" s="270" t="s">
        <v>1006</v>
      </c>
      <c r="B17" s="272" t="s">
        <v>1007</v>
      </c>
      <c r="C17" s="524" t="s">
        <v>1008</v>
      </c>
      <c r="D17" s="524"/>
      <c r="E17" s="524"/>
      <c r="F17" s="224"/>
    </row>
    <row r="18" spans="1:12" x14ac:dyDescent="0.35">
      <c r="A18" s="273" t="s">
        <v>1009</v>
      </c>
      <c r="B18" s="525">
        <v>45658</v>
      </c>
      <c r="C18" s="526"/>
      <c r="D18" s="527"/>
      <c r="E18" s="528"/>
      <c r="J18" s="219"/>
    </row>
    <row r="19" spans="1:12" ht="16.5" x14ac:dyDescent="0.35">
      <c r="A19" s="274" t="s">
        <v>1010</v>
      </c>
      <c r="B19" s="576" t="s">
        <v>1011</v>
      </c>
      <c r="C19" s="532"/>
      <c r="D19" s="529"/>
      <c r="E19" s="530"/>
      <c r="G19" s="537" t="s">
        <v>1012</v>
      </c>
      <c r="H19" s="537"/>
      <c r="I19" s="537"/>
      <c r="J19" s="537"/>
      <c r="K19" s="537"/>
      <c r="L19" s="537"/>
    </row>
    <row r="20" spans="1:12" ht="15.5" x14ac:dyDescent="0.35">
      <c r="A20" s="565" t="s">
        <v>1013</v>
      </c>
      <c r="B20" s="538" t="s">
        <v>1014</v>
      </c>
      <c r="C20" s="540" t="s">
        <v>1015</v>
      </c>
      <c r="D20" s="538" t="s">
        <v>1016</v>
      </c>
      <c r="E20" s="542" t="s">
        <v>1096</v>
      </c>
      <c r="F20" s="565" t="s">
        <v>1018</v>
      </c>
      <c r="G20" s="544" t="s">
        <v>1019</v>
      </c>
      <c r="H20" s="546" t="s">
        <v>1020</v>
      </c>
      <c r="I20" s="547"/>
      <c r="J20" s="547"/>
      <c r="K20" s="547"/>
      <c r="L20" s="548" t="s">
        <v>1021</v>
      </c>
    </row>
    <row r="21" spans="1:12" ht="134.15" customHeight="1" x14ac:dyDescent="0.35">
      <c r="A21" s="566"/>
      <c r="B21" s="539"/>
      <c r="C21" s="541"/>
      <c r="D21" s="539"/>
      <c r="E21" s="543"/>
      <c r="F21" s="566"/>
      <c r="G21" s="545"/>
      <c r="H21" s="231" t="s">
        <v>1022</v>
      </c>
      <c r="I21" s="232" t="s">
        <v>1023</v>
      </c>
      <c r="J21" s="231" t="s">
        <v>1024</v>
      </c>
      <c r="K21" s="233" t="s">
        <v>1025</v>
      </c>
      <c r="L21" s="548"/>
    </row>
    <row r="22" spans="1:12" ht="58.5" customHeight="1" x14ac:dyDescent="0.35">
      <c r="A22" s="305">
        <v>4014</v>
      </c>
      <c r="B22" s="258" t="s">
        <v>1151</v>
      </c>
      <c r="C22" s="306">
        <v>3092</v>
      </c>
      <c r="D22" s="306">
        <v>204</v>
      </c>
      <c r="E22" s="397" t="s">
        <v>1028</v>
      </c>
      <c r="F22" s="237" t="s">
        <v>1029</v>
      </c>
      <c r="G22" s="307"/>
      <c r="H22" s="307"/>
      <c r="I22" s="307"/>
      <c r="J22" s="307"/>
      <c r="K22" s="307"/>
      <c r="L22" s="307">
        <v>1</v>
      </c>
    </row>
    <row r="23" spans="1:12" ht="58.5" customHeight="1" x14ac:dyDescent="0.35">
      <c r="A23" s="305">
        <v>4014</v>
      </c>
      <c r="B23" s="213" t="s">
        <v>1151</v>
      </c>
      <c r="C23" s="306">
        <v>51191</v>
      </c>
      <c r="D23" s="306">
        <v>2195</v>
      </c>
      <c r="E23" s="397" t="s">
        <v>1028</v>
      </c>
      <c r="F23" s="237" t="s">
        <v>1032</v>
      </c>
      <c r="G23" s="307"/>
      <c r="H23" s="307"/>
      <c r="I23" s="307"/>
      <c r="J23" s="307"/>
      <c r="K23" s="307"/>
      <c r="L23" s="307">
        <v>1</v>
      </c>
    </row>
    <row r="24" spans="1:12" ht="58.5" customHeight="1" x14ac:dyDescent="0.35">
      <c r="A24" s="305">
        <v>3808</v>
      </c>
      <c r="B24" s="237" t="s">
        <v>1152</v>
      </c>
      <c r="C24" s="306">
        <v>2990</v>
      </c>
      <c r="D24" s="306">
        <v>209</v>
      </c>
      <c r="E24" s="397" t="s">
        <v>1028</v>
      </c>
      <c r="F24" s="237" t="s">
        <v>1029</v>
      </c>
      <c r="G24" s="307"/>
      <c r="H24" s="307"/>
      <c r="I24" s="307"/>
      <c r="J24" s="307"/>
      <c r="K24" s="307"/>
      <c r="L24" s="307">
        <v>1</v>
      </c>
    </row>
    <row r="25" spans="1:12" ht="58.5" customHeight="1" x14ac:dyDescent="0.35">
      <c r="A25" s="305">
        <v>3808</v>
      </c>
      <c r="B25" s="237" t="s">
        <v>1152</v>
      </c>
      <c r="C25" s="306">
        <v>29866</v>
      </c>
      <c r="D25" s="306">
        <v>1532</v>
      </c>
      <c r="E25" s="397" t="s">
        <v>1028</v>
      </c>
      <c r="F25" s="237" t="s">
        <v>1032</v>
      </c>
      <c r="G25" s="307"/>
      <c r="H25" s="307"/>
      <c r="I25" s="307"/>
      <c r="J25" s="307"/>
      <c r="K25" s="307"/>
      <c r="L25" s="307">
        <v>1</v>
      </c>
    </row>
    <row r="26" spans="1:12" ht="58.5" customHeight="1" x14ac:dyDescent="0.35">
      <c r="A26" s="305">
        <v>3304</v>
      </c>
      <c r="B26" s="237" t="s">
        <v>1153</v>
      </c>
      <c r="C26" s="306">
        <v>342</v>
      </c>
      <c r="D26" s="306">
        <v>153</v>
      </c>
      <c r="E26" s="397" t="s">
        <v>1028</v>
      </c>
      <c r="F26" s="237" t="s">
        <v>1029</v>
      </c>
      <c r="G26" s="307"/>
      <c r="H26" s="307"/>
      <c r="I26" s="307"/>
      <c r="J26" s="307"/>
      <c r="K26" s="307"/>
      <c r="L26" s="307">
        <v>1</v>
      </c>
    </row>
    <row r="27" spans="1:12" ht="58.5" customHeight="1" x14ac:dyDescent="0.35">
      <c r="A27" s="305">
        <v>3304</v>
      </c>
      <c r="B27" s="237" t="s">
        <v>1153</v>
      </c>
      <c r="C27" s="306">
        <v>29412</v>
      </c>
      <c r="D27" s="306">
        <v>8828</v>
      </c>
      <c r="E27" s="397" t="s">
        <v>1028</v>
      </c>
      <c r="F27" s="237" t="s">
        <v>1032</v>
      </c>
      <c r="G27" s="307"/>
      <c r="H27" s="307"/>
      <c r="I27" s="307"/>
      <c r="J27" s="307"/>
      <c r="K27" s="307"/>
      <c r="L27" s="307">
        <v>1</v>
      </c>
    </row>
    <row r="28" spans="1:12" ht="48.5" x14ac:dyDescent="0.35">
      <c r="A28" s="264" t="s">
        <v>1053</v>
      </c>
      <c r="B28" s="591" t="s">
        <v>1054</v>
      </c>
      <c r="C28" s="592"/>
    </row>
    <row r="29" spans="1:12" ht="48.5" x14ac:dyDescent="0.35">
      <c r="A29" s="265" t="s">
        <v>1055</v>
      </c>
      <c r="B29" s="593" t="s">
        <v>1056</v>
      </c>
      <c r="C29" s="594"/>
    </row>
    <row r="30" spans="1:12" x14ac:dyDescent="0.35">
      <c r="A30" s="281"/>
      <c r="B30" s="245"/>
      <c r="C30" s="245"/>
    </row>
    <row r="31" spans="1:12" ht="305.14999999999998" hidden="1" customHeight="1" x14ac:dyDescent="0.35">
      <c r="A31" s="536" t="s">
        <v>1057</v>
      </c>
      <c r="B31" s="536"/>
      <c r="C31" s="536"/>
      <c r="D31" s="536"/>
      <c r="E31" s="536"/>
      <c r="F31" s="536"/>
    </row>
    <row r="32" spans="1:12" x14ac:dyDescent="0.35">
      <c r="A32" s="536"/>
      <c r="B32" s="536"/>
      <c r="C32" s="536"/>
      <c r="D32" s="536"/>
      <c r="E32" s="536"/>
      <c r="F32" s="536"/>
    </row>
  </sheetData>
  <sheetProtection sheet="1" objects="1" scenarios="1"/>
  <mergeCells count="20">
    <mergeCell ref="B28:C28"/>
    <mergeCell ref="B29:C29"/>
    <mergeCell ref="A31:F31"/>
    <mergeCell ref="A32:F32"/>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10C26-F98D-4738-A02D-C619C2D83929}">
  <sheetPr>
    <tabColor theme="2" tint="-0.499984740745262"/>
  </sheetPr>
  <dimension ref="A1:L33"/>
  <sheetViews>
    <sheetView topLeftCell="A27" zoomScale="80" zoomScaleNormal="80" workbookViewId="0">
      <selection activeCell="E23" sqref="E23"/>
    </sheetView>
  </sheetViews>
  <sheetFormatPr defaultRowHeight="14.5" x14ac:dyDescent="0.35"/>
  <cols>
    <col min="1" max="1" width="45.81640625" customWidth="1"/>
    <col min="2" max="2" width="40.54296875" customWidth="1"/>
    <col min="3" max="3" width="21.1796875" customWidth="1"/>
    <col min="4" max="4" width="11.1796875" customWidth="1"/>
    <col min="5" max="5" width="23.81640625" bestFit="1" customWidth="1"/>
    <col min="6" max="6" width="29.453125" bestFit="1" customWidth="1"/>
    <col min="7" max="7" width="14.81640625" customWidth="1"/>
    <col min="8" max="8" width="14" customWidth="1"/>
    <col min="9" max="9" width="13.1796875" customWidth="1"/>
    <col min="10" max="10" width="13" customWidth="1"/>
  </cols>
  <sheetData>
    <row r="1" spans="1:5" ht="29" hidden="1" x14ac:dyDescent="0.35">
      <c r="A1" s="246" t="s">
        <v>989</v>
      </c>
    </row>
    <row r="2" spans="1:5" hidden="1" x14ac:dyDescent="0.35">
      <c r="A2" s="246" t="s">
        <v>990</v>
      </c>
    </row>
    <row r="3" spans="1:5" ht="29" hidden="1" x14ac:dyDescent="0.35">
      <c r="A3" s="246" t="s">
        <v>991</v>
      </c>
    </row>
    <row r="4" spans="1:5" hidden="1" x14ac:dyDescent="0.35">
      <c r="A4" t="s">
        <v>992</v>
      </c>
    </row>
    <row r="5" spans="1:5" hidden="1" x14ac:dyDescent="0.35">
      <c r="A5" t="s">
        <v>993</v>
      </c>
    </row>
    <row r="6" spans="1:5" hidden="1" x14ac:dyDescent="0.35">
      <c r="A6" t="s">
        <v>994</v>
      </c>
    </row>
    <row r="7" spans="1:5" hidden="1" x14ac:dyDescent="0.35">
      <c r="A7" t="s">
        <v>995</v>
      </c>
    </row>
    <row r="8" spans="1:5" hidden="1" x14ac:dyDescent="0.35">
      <c r="A8" t="s">
        <v>996</v>
      </c>
    </row>
    <row r="9" spans="1:5" hidden="1" x14ac:dyDescent="0.35">
      <c r="A9" t="s">
        <v>997</v>
      </c>
    </row>
    <row r="10" spans="1:5" hidden="1" x14ac:dyDescent="0.35"/>
    <row r="11" spans="1:5" hidden="1" x14ac:dyDescent="0.35">
      <c r="A11" s="214" t="s">
        <v>998</v>
      </c>
    </row>
    <row r="12" spans="1:5" hidden="1" x14ac:dyDescent="0.35">
      <c r="A12" s="214" t="s">
        <v>999</v>
      </c>
    </row>
    <row r="13" spans="1:5" s="222" customFormat="1" hidden="1" x14ac:dyDescent="0.35">
      <c r="A13" s="222" t="s">
        <v>1000</v>
      </c>
    </row>
    <row r="14" spans="1:5" x14ac:dyDescent="0.35">
      <c r="A14" s="214"/>
    </row>
    <row r="15" spans="1:5" s="225" customFormat="1" ht="16.5" x14ac:dyDescent="0.35">
      <c r="A15" s="269" t="s">
        <v>1058</v>
      </c>
      <c r="B15" s="520" t="s">
        <v>1154</v>
      </c>
      <c r="C15" s="520"/>
      <c r="D15" s="520"/>
      <c r="E15" s="520"/>
    </row>
    <row r="16" spans="1:5" s="225" customFormat="1" ht="16.5" x14ac:dyDescent="0.35">
      <c r="A16" s="270" t="s">
        <v>1003</v>
      </c>
      <c r="B16" s="271" t="s">
        <v>1155</v>
      </c>
      <c r="C16" s="521" t="s">
        <v>1072</v>
      </c>
      <c r="D16" s="522"/>
      <c r="E16" s="523"/>
    </row>
    <row r="17" spans="1:12" s="225" customFormat="1" ht="33" customHeight="1" x14ac:dyDescent="0.35">
      <c r="A17" s="270" t="s">
        <v>1006</v>
      </c>
      <c r="B17" s="272" t="s">
        <v>1007</v>
      </c>
      <c r="C17" s="524" t="s">
        <v>1008</v>
      </c>
      <c r="D17" s="524"/>
      <c r="E17" s="524"/>
    </row>
    <row r="18" spans="1:12" x14ac:dyDescent="0.35">
      <c r="A18" s="273" t="s">
        <v>1009</v>
      </c>
      <c r="B18" s="525">
        <v>45658</v>
      </c>
      <c r="C18" s="526"/>
      <c r="D18" s="527"/>
      <c r="E18" s="528"/>
      <c r="J18" s="219"/>
    </row>
    <row r="19" spans="1:12" ht="16.5" x14ac:dyDescent="0.35">
      <c r="A19" s="274" t="s">
        <v>1010</v>
      </c>
      <c r="B19" s="576" t="s">
        <v>1011</v>
      </c>
      <c r="C19" s="532"/>
      <c r="D19" s="529"/>
      <c r="E19" s="530"/>
      <c r="G19" s="537" t="s">
        <v>1012</v>
      </c>
      <c r="H19" s="537"/>
      <c r="I19" s="537"/>
      <c r="J19" s="537"/>
      <c r="K19" s="537"/>
      <c r="L19" s="537"/>
    </row>
    <row r="20" spans="1:12" ht="15.5" x14ac:dyDescent="0.35">
      <c r="A20" s="563" t="s">
        <v>1013</v>
      </c>
      <c r="B20" s="595" t="s">
        <v>1014</v>
      </c>
      <c r="C20" s="596" t="s">
        <v>1015</v>
      </c>
      <c r="D20" s="595" t="s">
        <v>1016</v>
      </c>
      <c r="E20" s="597" t="s">
        <v>1096</v>
      </c>
      <c r="F20" s="563" t="s">
        <v>1018</v>
      </c>
      <c r="G20" s="548" t="s">
        <v>1019</v>
      </c>
      <c r="H20" s="572" t="s">
        <v>1020</v>
      </c>
      <c r="I20" s="572"/>
      <c r="J20" s="572"/>
      <c r="K20" s="572"/>
      <c r="L20" s="548" t="s">
        <v>1021</v>
      </c>
    </row>
    <row r="21" spans="1:12" ht="134.15" customHeight="1" x14ac:dyDescent="0.35">
      <c r="A21" s="563"/>
      <c r="B21" s="595"/>
      <c r="C21" s="596"/>
      <c r="D21" s="595"/>
      <c r="E21" s="597"/>
      <c r="F21" s="563"/>
      <c r="G21" s="548"/>
      <c r="H21" s="231" t="s">
        <v>1022</v>
      </c>
      <c r="I21" s="232" t="s">
        <v>1023</v>
      </c>
      <c r="J21" s="231" t="s">
        <v>1024</v>
      </c>
      <c r="K21" s="275" t="s">
        <v>1025</v>
      </c>
      <c r="L21" s="548"/>
    </row>
    <row r="22" spans="1:12" ht="116.25" customHeight="1" x14ac:dyDescent="0.35">
      <c r="A22" s="308" t="s">
        <v>1037</v>
      </c>
      <c r="B22" s="309" t="s">
        <v>1156</v>
      </c>
      <c r="C22" s="310">
        <v>2853</v>
      </c>
      <c r="D22" s="310">
        <v>646.75250000000005</v>
      </c>
      <c r="E22" s="236" t="s">
        <v>1064</v>
      </c>
      <c r="F22" s="263" t="s">
        <v>1157</v>
      </c>
      <c r="G22" s="302"/>
      <c r="H22" s="302"/>
      <c r="I22" s="302"/>
      <c r="J22" s="302"/>
      <c r="K22" s="302"/>
      <c r="L22" s="302">
        <v>1</v>
      </c>
    </row>
    <row r="23" spans="1:12" ht="100.5" customHeight="1" x14ac:dyDescent="0.35">
      <c r="A23" s="308" t="s">
        <v>1041</v>
      </c>
      <c r="B23" s="309" t="s">
        <v>1079</v>
      </c>
      <c r="C23" s="310">
        <v>6823</v>
      </c>
      <c r="D23" s="310">
        <v>7405.0136380000004</v>
      </c>
      <c r="E23" s="236" t="s">
        <v>1064</v>
      </c>
      <c r="F23" s="263" t="s">
        <v>1157</v>
      </c>
      <c r="G23" s="302"/>
      <c r="H23" s="302"/>
      <c r="I23" s="302"/>
      <c r="J23" s="302"/>
      <c r="K23" s="302"/>
      <c r="L23" s="302">
        <v>1</v>
      </c>
    </row>
    <row r="24" spans="1:12" ht="86.25" customHeight="1" x14ac:dyDescent="0.35">
      <c r="A24" s="308" t="s">
        <v>1117</v>
      </c>
      <c r="B24" s="309" t="s">
        <v>1118</v>
      </c>
      <c r="C24" s="310">
        <v>1212</v>
      </c>
      <c r="D24" s="310">
        <v>1107.855489</v>
      </c>
      <c r="E24" s="236" t="s">
        <v>1064</v>
      </c>
      <c r="F24" s="263" t="s">
        <v>1157</v>
      </c>
      <c r="G24" s="302"/>
      <c r="H24" s="302"/>
      <c r="I24" s="302"/>
      <c r="J24" s="302"/>
      <c r="K24" s="302"/>
      <c r="L24" s="302">
        <v>1</v>
      </c>
    </row>
    <row r="25" spans="1:12" ht="58" x14ac:dyDescent="0.35">
      <c r="A25" s="308" t="s">
        <v>1047</v>
      </c>
      <c r="B25" s="309" t="s">
        <v>1085</v>
      </c>
      <c r="C25" s="310">
        <v>98</v>
      </c>
      <c r="D25" s="310">
        <v>36.686999999999998</v>
      </c>
      <c r="E25" s="236" t="s">
        <v>1064</v>
      </c>
      <c r="F25" s="263" t="s">
        <v>1157</v>
      </c>
      <c r="G25" s="302"/>
      <c r="H25" s="302"/>
      <c r="I25" s="302"/>
      <c r="J25" s="302"/>
      <c r="K25" s="302"/>
      <c r="L25" s="302">
        <v>1</v>
      </c>
    </row>
    <row r="26" spans="1:12" ht="161.25" customHeight="1" x14ac:dyDescent="0.35">
      <c r="A26" s="308" t="s">
        <v>1136</v>
      </c>
      <c r="B26" s="309" t="s">
        <v>1158</v>
      </c>
      <c r="C26" s="310">
        <v>591</v>
      </c>
      <c r="D26" s="310">
        <v>100.3105</v>
      </c>
      <c r="E26" s="236" t="s">
        <v>1064</v>
      </c>
      <c r="F26" s="263" t="s">
        <v>1157</v>
      </c>
      <c r="G26" s="302"/>
      <c r="H26" s="302"/>
      <c r="I26" s="302"/>
      <c r="J26" s="302"/>
      <c r="K26" s="302"/>
      <c r="L26" s="302">
        <v>1</v>
      </c>
    </row>
    <row r="27" spans="1:12" ht="99.75" customHeight="1" x14ac:dyDescent="0.35">
      <c r="A27" s="308" t="s">
        <v>1041</v>
      </c>
      <c r="B27" s="309" t="s">
        <v>1079</v>
      </c>
      <c r="C27" s="289">
        <v>1877</v>
      </c>
      <c r="D27" s="310">
        <v>4159.5360000000001</v>
      </c>
      <c r="E27" s="236" t="s">
        <v>1064</v>
      </c>
      <c r="F27" s="263" t="s">
        <v>1032</v>
      </c>
      <c r="G27" s="302"/>
      <c r="H27" s="302"/>
      <c r="I27" s="302"/>
      <c r="J27" s="302"/>
      <c r="K27" s="302"/>
      <c r="L27" s="302">
        <v>1</v>
      </c>
    </row>
    <row r="28" spans="1:12" ht="154.5" customHeight="1" x14ac:dyDescent="0.35">
      <c r="A28" s="308" t="s">
        <v>1136</v>
      </c>
      <c r="B28" s="309" t="s">
        <v>1158</v>
      </c>
      <c r="C28" s="289">
        <v>798</v>
      </c>
      <c r="D28" s="310">
        <v>134.06399999999999</v>
      </c>
      <c r="E28" s="236" t="s">
        <v>1064</v>
      </c>
      <c r="F28" s="263" t="s">
        <v>1032</v>
      </c>
      <c r="G28" s="302"/>
      <c r="H28" s="302"/>
      <c r="I28" s="302"/>
      <c r="J28" s="302"/>
      <c r="K28" s="302"/>
      <c r="L28" s="302">
        <v>1</v>
      </c>
    </row>
    <row r="29" spans="1:12" ht="33" x14ac:dyDescent="0.35">
      <c r="A29" s="280" t="s">
        <v>1053</v>
      </c>
      <c r="B29" s="591" t="s">
        <v>1054</v>
      </c>
      <c r="C29" s="592"/>
    </row>
    <row r="30" spans="1:12" ht="33" x14ac:dyDescent="0.35">
      <c r="A30" s="265" t="s">
        <v>1055</v>
      </c>
      <c r="B30" s="593" t="s">
        <v>1056</v>
      </c>
      <c r="C30" s="594"/>
    </row>
    <row r="31" spans="1:12" x14ac:dyDescent="0.35">
      <c r="A31" s="281"/>
      <c r="B31" s="245"/>
      <c r="C31" s="245"/>
    </row>
    <row r="32" spans="1:12" ht="305.14999999999998" hidden="1" customHeight="1" x14ac:dyDescent="0.35">
      <c r="A32" s="536" t="s">
        <v>1057</v>
      </c>
      <c r="B32" s="536"/>
      <c r="C32" s="536"/>
      <c r="D32" s="536"/>
      <c r="E32" s="536"/>
      <c r="F32" s="536"/>
    </row>
    <row r="33" spans="1:6" x14ac:dyDescent="0.35">
      <c r="A33" s="536"/>
      <c r="B33" s="536"/>
      <c r="C33" s="536"/>
      <c r="D33" s="536"/>
      <c r="E33" s="536"/>
      <c r="F33" s="536"/>
    </row>
  </sheetData>
  <sheetProtection sheet="1" objects="1" scenarios="1"/>
  <mergeCells count="20">
    <mergeCell ref="B29:C29"/>
    <mergeCell ref="B30:C30"/>
    <mergeCell ref="A32:F32"/>
    <mergeCell ref="A33:F33"/>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3BFA3-09B1-48C6-994B-C59C1A7E94F6}">
  <sheetPr>
    <tabColor theme="2" tint="-0.499984740745262"/>
  </sheetPr>
  <dimension ref="A1:L33"/>
  <sheetViews>
    <sheetView topLeftCell="A14" zoomScale="80" zoomScaleNormal="80" workbookViewId="0">
      <selection activeCell="E22" sqref="E22"/>
    </sheetView>
  </sheetViews>
  <sheetFormatPr defaultRowHeight="14.5" x14ac:dyDescent="0.35"/>
  <cols>
    <col min="1" max="1" width="67.1796875" customWidth="1"/>
    <col min="2" max="2" width="40.54296875" customWidth="1"/>
    <col min="3" max="3" width="21.1796875" customWidth="1"/>
    <col min="4" max="4" width="11.1796875" customWidth="1"/>
    <col min="5" max="5" width="23.81640625" bestFit="1" customWidth="1"/>
    <col min="6" max="6" width="29.453125" bestFit="1" customWidth="1"/>
    <col min="7" max="8" width="14.54296875" customWidth="1"/>
    <col min="9" max="9" width="13.1796875" customWidth="1"/>
    <col min="10" max="10" width="14.1796875" customWidth="1"/>
  </cols>
  <sheetData>
    <row r="1" spans="1:5" ht="29" hidden="1" x14ac:dyDescent="0.35">
      <c r="A1" s="246" t="s">
        <v>989</v>
      </c>
    </row>
    <row r="2" spans="1:5" hidden="1" x14ac:dyDescent="0.35">
      <c r="A2" s="246" t="s">
        <v>990</v>
      </c>
    </row>
    <row r="3" spans="1:5" hidden="1" x14ac:dyDescent="0.35">
      <c r="A3" s="246" t="s">
        <v>991</v>
      </c>
    </row>
    <row r="4" spans="1:5" hidden="1" x14ac:dyDescent="0.35">
      <c r="A4" t="s">
        <v>992</v>
      </c>
    </row>
    <row r="5" spans="1:5" hidden="1" x14ac:dyDescent="0.35">
      <c r="A5" t="s">
        <v>993</v>
      </c>
    </row>
    <row r="6" spans="1:5" hidden="1" x14ac:dyDescent="0.35">
      <c r="A6" t="s">
        <v>994</v>
      </c>
    </row>
    <row r="7" spans="1:5" hidden="1" x14ac:dyDescent="0.35">
      <c r="A7" t="s">
        <v>995</v>
      </c>
    </row>
    <row r="8" spans="1:5" hidden="1" x14ac:dyDescent="0.35">
      <c r="A8" t="s">
        <v>996</v>
      </c>
    </row>
    <row r="9" spans="1:5" hidden="1" x14ac:dyDescent="0.35">
      <c r="A9" t="s">
        <v>997</v>
      </c>
    </row>
    <row r="10" spans="1:5" hidden="1" x14ac:dyDescent="0.35"/>
    <row r="11" spans="1:5" hidden="1" x14ac:dyDescent="0.35">
      <c r="A11" s="214" t="s">
        <v>998</v>
      </c>
    </row>
    <row r="12" spans="1:5" hidden="1" x14ac:dyDescent="0.35">
      <c r="A12" s="214" t="s">
        <v>999</v>
      </c>
    </row>
    <row r="13" spans="1:5" s="222" customFormat="1" hidden="1" x14ac:dyDescent="0.35">
      <c r="A13" s="222" t="s">
        <v>1000</v>
      </c>
    </row>
    <row r="14" spans="1:5" x14ac:dyDescent="0.35">
      <c r="A14" s="214"/>
    </row>
    <row r="15" spans="1:5" s="225" customFormat="1" ht="16.5" x14ac:dyDescent="0.35">
      <c r="A15" s="269" t="s">
        <v>1058</v>
      </c>
      <c r="B15" s="520" t="s">
        <v>1159</v>
      </c>
      <c r="C15" s="520"/>
      <c r="D15" s="520"/>
      <c r="E15" s="520"/>
    </row>
    <row r="16" spans="1:5" s="225" customFormat="1" ht="16.5" x14ac:dyDescent="0.35">
      <c r="A16" s="270" t="s">
        <v>1003</v>
      </c>
      <c r="B16" s="271" t="s">
        <v>1160</v>
      </c>
      <c r="C16" s="521" t="s">
        <v>1072</v>
      </c>
      <c r="D16" s="522"/>
      <c r="E16" s="523"/>
    </row>
    <row r="17" spans="1:12" s="225" customFormat="1" ht="33" customHeight="1" x14ac:dyDescent="0.35">
      <c r="A17" s="270" t="s">
        <v>1006</v>
      </c>
      <c r="B17" s="272" t="s">
        <v>1007</v>
      </c>
      <c r="C17" s="524" t="s">
        <v>1008</v>
      </c>
      <c r="D17" s="524"/>
      <c r="E17" s="524"/>
    </row>
    <row r="18" spans="1:12" x14ac:dyDescent="0.35">
      <c r="A18" s="273" t="s">
        <v>1009</v>
      </c>
      <c r="B18" s="525">
        <v>45658</v>
      </c>
      <c r="C18" s="526"/>
      <c r="D18" s="527"/>
      <c r="E18" s="528"/>
      <c r="J18" s="219"/>
    </row>
    <row r="19" spans="1:12" ht="16.5" x14ac:dyDescent="0.35">
      <c r="A19" s="274" t="s">
        <v>1010</v>
      </c>
      <c r="B19" s="576" t="s">
        <v>1011</v>
      </c>
      <c r="C19" s="532"/>
      <c r="D19" s="529"/>
      <c r="E19" s="530"/>
      <c r="G19" s="537" t="s">
        <v>1012</v>
      </c>
      <c r="H19" s="537"/>
      <c r="I19" s="537"/>
      <c r="J19" s="537"/>
      <c r="K19" s="537"/>
      <c r="L19" s="537"/>
    </row>
    <row r="20" spans="1:12" ht="15.5" x14ac:dyDescent="0.35">
      <c r="A20" s="563" t="s">
        <v>1013</v>
      </c>
      <c r="B20" s="595" t="s">
        <v>1014</v>
      </c>
      <c r="C20" s="596" t="s">
        <v>1015</v>
      </c>
      <c r="D20" s="595" t="s">
        <v>1016</v>
      </c>
      <c r="E20" s="597" t="s">
        <v>1096</v>
      </c>
      <c r="F20" s="563" t="s">
        <v>1018</v>
      </c>
      <c r="G20" s="548" t="s">
        <v>1019</v>
      </c>
      <c r="H20" s="572" t="s">
        <v>1020</v>
      </c>
      <c r="I20" s="572"/>
      <c r="J20" s="572"/>
      <c r="K20" s="572"/>
      <c r="L20" s="548" t="s">
        <v>1021</v>
      </c>
    </row>
    <row r="21" spans="1:12" ht="134.15" customHeight="1" x14ac:dyDescent="0.35">
      <c r="A21" s="563"/>
      <c r="B21" s="595"/>
      <c r="C21" s="596"/>
      <c r="D21" s="595"/>
      <c r="E21" s="597"/>
      <c r="F21" s="563"/>
      <c r="G21" s="548"/>
      <c r="H21" s="231" t="s">
        <v>1022</v>
      </c>
      <c r="I21" s="232" t="s">
        <v>1023</v>
      </c>
      <c r="J21" s="231" t="s">
        <v>1024</v>
      </c>
      <c r="K21" s="275" t="s">
        <v>1025</v>
      </c>
      <c r="L21" s="548"/>
    </row>
    <row r="22" spans="1:12" ht="95.15" customHeight="1" x14ac:dyDescent="0.35">
      <c r="A22" s="308" t="s">
        <v>1026</v>
      </c>
      <c r="B22" s="309" t="s">
        <v>1027</v>
      </c>
      <c r="C22" s="311">
        <v>242</v>
      </c>
      <c r="D22" s="311">
        <v>1013.98</v>
      </c>
      <c r="E22" s="236" t="s">
        <v>1064</v>
      </c>
      <c r="F22" s="263" t="s">
        <v>1029</v>
      </c>
      <c r="G22" s="302"/>
      <c r="H22" s="302"/>
      <c r="I22" s="302"/>
      <c r="J22" s="302"/>
      <c r="K22" s="302"/>
      <c r="L22" s="302">
        <v>1</v>
      </c>
    </row>
    <row r="23" spans="1:12" ht="107.5" customHeight="1" x14ac:dyDescent="0.35">
      <c r="A23" s="308" t="s">
        <v>1037</v>
      </c>
      <c r="B23" s="309" t="s">
        <v>1156</v>
      </c>
      <c r="C23" s="311">
        <v>5283</v>
      </c>
      <c r="D23" s="311">
        <v>931.27239999999904</v>
      </c>
      <c r="E23" s="236" t="s">
        <v>1064</v>
      </c>
      <c r="F23" s="263" t="s">
        <v>1029</v>
      </c>
      <c r="G23" s="302"/>
      <c r="H23" s="302"/>
      <c r="I23" s="302"/>
      <c r="J23" s="302"/>
      <c r="K23" s="302"/>
      <c r="L23" s="302">
        <v>1</v>
      </c>
    </row>
    <row r="24" spans="1:12" ht="105" customHeight="1" x14ac:dyDescent="0.35">
      <c r="A24" s="308" t="s">
        <v>1041</v>
      </c>
      <c r="B24" s="309" t="s">
        <v>1079</v>
      </c>
      <c r="C24" s="311">
        <v>20361.302</v>
      </c>
      <c r="D24" s="311">
        <v>21493.674230000099</v>
      </c>
      <c r="E24" s="236" t="s">
        <v>1064</v>
      </c>
      <c r="F24" s="263" t="s">
        <v>1029</v>
      </c>
      <c r="G24" s="302"/>
      <c r="H24" s="302"/>
      <c r="I24" s="302"/>
      <c r="J24" s="302"/>
      <c r="K24" s="302"/>
      <c r="L24" s="302">
        <v>1</v>
      </c>
    </row>
    <row r="25" spans="1:12" ht="97.5" customHeight="1" x14ac:dyDescent="0.35">
      <c r="A25" s="308" t="s">
        <v>1117</v>
      </c>
      <c r="B25" s="309" t="s">
        <v>1118</v>
      </c>
      <c r="C25" s="311">
        <v>615</v>
      </c>
      <c r="D25" s="311">
        <v>579.72900000000004</v>
      </c>
      <c r="E25" s="236" t="s">
        <v>1064</v>
      </c>
      <c r="F25" s="263" t="s">
        <v>1029</v>
      </c>
      <c r="G25" s="302"/>
      <c r="H25" s="302"/>
      <c r="I25" s="302"/>
      <c r="J25" s="302"/>
      <c r="K25" s="302"/>
      <c r="L25" s="302">
        <v>1</v>
      </c>
    </row>
    <row r="26" spans="1:12" ht="95.15" customHeight="1" x14ac:dyDescent="0.35">
      <c r="A26" s="308" t="s">
        <v>1047</v>
      </c>
      <c r="B26" s="316" t="s">
        <v>1085</v>
      </c>
      <c r="C26" s="311">
        <v>130</v>
      </c>
      <c r="D26" s="311">
        <v>34.850999999999999</v>
      </c>
      <c r="E26" s="315" t="s">
        <v>1064</v>
      </c>
      <c r="F26" s="314" t="s">
        <v>1029</v>
      </c>
      <c r="G26" s="313"/>
      <c r="H26" s="313"/>
      <c r="I26" s="313"/>
      <c r="J26" s="313"/>
      <c r="K26" s="313"/>
      <c r="L26" s="313">
        <v>1</v>
      </c>
    </row>
    <row r="27" spans="1:12" ht="159" customHeight="1" x14ac:dyDescent="0.35">
      <c r="A27" s="308" t="s">
        <v>1136</v>
      </c>
      <c r="B27" s="309" t="s">
        <v>1158</v>
      </c>
      <c r="C27" s="311">
        <v>248</v>
      </c>
      <c r="D27" s="311">
        <v>116.65600000000001</v>
      </c>
      <c r="E27" s="236" t="s">
        <v>1064</v>
      </c>
      <c r="F27" s="263" t="s">
        <v>1029</v>
      </c>
      <c r="G27" s="302"/>
      <c r="H27" s="302"/>
      <c r="I27" s="302"/>
      <c r="J27" s="302"/>
      <c r="K27" s="302"/>
      <c r="L27" s="302">
        <v>1</v>
      </c>
    </row>
    <row r="28" spans="1:12" ht="97.5" customHeight="1" x14ac:dyDescent="0.35">
      <c r="A28" s="312" t="s">
        <v>1041</v>
      </c>
      <c r="B28" s="309" t="s">
        <v>1079</v>
      </c>
      <c r="C28" s="311">
        <v>165</v>
      </c>
      <c r="D28" s="311">
        <v>1702</v>
      </c>
      <c r="E28" s="236" t="s">
        <v>1064</v>
      </c>
      <c r="F28" s="263" t="s">
        <v>1032</v>
      </c>
      <c r="G28" s="302"/>
      <c r="H28" s="302"/>
      <c r="I28" s="302"/>
      <c r="J28" s="302"/>
      <c r="K28" s="302"/>
      <c r="L28" s="302">
        <v>1</v>
      </c>
    </row>
    <row r="29" spans="1:12" ht="33" x14ac:dyDescent="0.35">
      <c r="A29" s="280" t="s">
        <v>1053</v>
      </c>
      <c r="B29" s="591" t="s">
        <v>1054</v>
      </c>
      <c r="C29" s="592"/>
    </row>
    <row r="30" spans="1:12" ht="33" x14ac:dyDescent="0.35">
      <c r="A30" s="265" t="s">
        <v>1055</v>
      </c>
      <c r="B30" s="593" t="s">
        <v>1056</v>
      </c>
      <c r="C30" s="594"/>
    </row>
    <row r="31" spans="1:12" x14ac:dyDescent="0.35">
      <c r="A31" s="281"/>
      <c r="B31" s="245"/>
      <c r="C31" s="245"/>
    </row>
    <row r="32" spans="1:12" ht="305.14999999999998" hidden="1" customHeight="1" x14ac:dyDescent="0.35">
      <c r="A32" s="536" t="s">
        <v>1057</v>
      </c>
      <c r="B32" s="536"/>
      <c r="C32" s="536"/>
      <c r="D32" s="536"/>
      <c r="E32" s="536"/>
      <c r="F32" s="536"/>
    </row>
    <row r="33" spans="1:6" x14ac:dyDescent="0.35">
      <c r="A33" s="536"/>
      <c r="B33" s="536"/>
      <c r="C33" s="536"/>
      <c r="D33" s="536"/>
      <c r="E33" s="536"/>
      <c r="F33" s="536"/>
    </row>
  </sheetData>
  <sheetProtection sheet="1" objects="1" scenarios="1"/>
  <mergeCells count="20">
    <mergeCell ref="B15:E15"/>
    <mergeCell ref="D18:E19"/>
    <mergeCell ref="B18:C18"/>
    <mergeCell ref="B19:C19"/>
    <mergeCell ref="A33:F33"/>
    <mergeCell ref="F20:F21"/>
    <mergeCell ref="A20:A21"/>
    <mergeCell ref="A32:F32"/>
    <mergeCell ref="C16:E16"/>
    <mergeCell ref="C17:E17"/>
    <mergeCell ref="D20:D21"/>
    <mergeCell ref="E20:E21"/>
    <mergeCell ref="B29:C29"/>
    <mergeCell ref="G19:L19"/>
    <mergeCell ref="H20:K20"/>
    <mergeCell ref="L20:L21"/>
    <mergeCell ref="G20:G21"/>
    <mergeCell ref="B30:C30"/>
    <mergeCell ref="B20:B21"/>
    <mergeCell ref="C20:C21"/>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CBA19-7DA3-4CD7-8DBE-0C8584056683}">
  <sheetPr>
    <tabColor theme="2" tint="-0.499984740745262"/>
  </sheetPr>
  <dimension ref="A1:L34"/>
  <sheetViews>
    <sheetView topLeftCell="A26" zoomScale="70" zoomScaleNormal="70" workbookViewId="0">
      <selection activeCell="F23" sqref="F23"/>
    </sheetView>
  </sheetViews>
  <sheetFormatPr defaultRowHeight="14.5" x14ac:dyDescent="0.35"/>
  <cols>
    <col min="1" max="1" width="33.1796875" style="321" customWidth="1"/>
    <col min="2" max="2" width="53.453125" customWidth="1"/>
    <col min="3" max="3" width="21.1796875" customWidth="1"/>
    <col min="4" max="4" width="11.1796875" customWidth="1"/>
    <col min="5" max="5" width="23.81640625" bestFit="1" customWidth="1"/>
    <col min="6" max="6" width="46.453125" customWidth="1"/>
    <col min="7" max="7" width="15.81640625" customWidth="1"/>
    <col min="8" max="8" width="13.54296875" customWidth="1"/>
    <col min="9" max="9" width="13.1796875" customWidth="1"/>
    <col min="10" max="10" width="13.81640625" customWidth="1"/>
  </cols>
  <sheetData>
    <row r="1" spans="1:5" ht="29" hidden="1" x14ac:dyDescent="0.35">
      <c r="A1" s="320" t="s">
        <v>989</v>
      </c>
    </row>
    <row r="2" spans="1:5" hidden="1" x14ac:dyDescent="0.35">
      <c r="A2" s="320" t="s">
        <v>990</v>
      </c>
    </row>
    <row r="3" spans="1:5" ht="29" hidden="1" x14ac:dyDescent="0.35">
      <c r="A3" s="320" t="s">
        <v>991</v>
      </c>
    </row>
    <row r="4" spans="1:5" hidden="1" x14ac:dyDescent="0.35">
      <c r="A4" s="321" t="s">
        <v>992</v>
      </c>
    </row>
    <row r="5" spans="1:5" hidden="1" x14ac:dyDescent="0.35">
      <c r="A5" s="321" t="s">
        <v>993</v>
      </c>
    </row>
    <row r="6" spans="1:5" hidden="1" x14ac:dyDescent="0.35">
      <c r="A6" s="321" t="s">
        <v>994</v>
      </c>
    </row>
    <row r="7" spans="1:5" hidden="1" x14ac:dyDescent="0.35">
      <c r="A7" s="321" t="s">
        <v>995</v>
      </c>
    </row>
    <row r="8" spans="1:5" hidden="1" x14ac:dyDescent="0.35">
      <c r="A8" s="321" t="s">
        <v>996</v>
      </c>
    </row>
    <row r="9" spans="1:5" hidden="1" x14ac:dyDescent="0.35">
      <c r="A9" s="321" t="s">
        <v>997</v>
      </c>
    </row>
    <row r="10" spans="1:5" hidden="1" x14ac:dyDescent="0.35"/>
    <row r="11" spans="1:5" hidden="1" x14ac:dyDescent="0.35">
      <c r="A11" s="322" t="s">
        <v>998</v>
      </c>
    </row>
    <row r="12" spans="1:5" hidden="1" x14ac:dyDescent="0.35">
      <c r="A12" s="322" t="s">
        <v>999</v>
      </c>
    </row>
    <row r="13" spans="1:5" s="222" customFormat="1" hidden="1" x14ac:dyDescent="0.35">
      <c r="A13" s="323" t="s">
        <v>1000</v>
      </c>
    </row>
    <row r="14" spans="1:5" x14ac:dyDescent="0.35">
      <c r="A14" s="322"/>
    </row>
    <row r="15" spans="1:5" s="225" customFormat="1" ht="16.5" x14ac:dyDescent="0.35">
      <c r="A15" s="324" t="s">
        <v>1058</v>
      </c>
      <c r="B15" s="520" t="s">
        <v>1161</v>
      </c>
      <c r="C15" s="520"/>
      <c r="D15" s="520"/>
      <c r="E15" s="520"/>
    </row>
    <row r="16" spans="1:5" s="225" customFormat="1" ht="16.5" x14ac:dyDescent="0.35">
      <c r="A16" s="325" t="s">
        <v>1003</v>
      </c>
      <c r="B16" s="271" t="s">
        <v>1162</v>
      </c>
      <c r="C16" s="521" t="s">
        <v>1072</v>
      </c>
      <c r="D16" s="522"/>
      <c r="E16" s="523"/>
    </row>
    <row r="17" spans="1:12" s="225" customFormat="1" ht="33" customHeight="1" x14ac:dyDescent="0.35">
      <c r="A17" s="325" t="s">
        <v>1006</v>
      </c>
      <c r="B17" s="272" t="s">
        <v>1007</v>
      </c>
      <c r="C17" s="524" t="s">
        <v>1008</v>
      </c>
      <c r="D17" s="524"/>
      <c r="E17" s="524"/>
    </row>
    <row r="18" spans="1:12" x14ac:dyDescent="0.35">
      <c r="A18" s="326" t="s">
        <v>1009</v>
      </c>
      <c r="B18" s="584" t="s">
        <v>1074</v>
      </c>
      <c r="C18" s="526"/>
      <c r="D18" s="527"/>
      <c r="E18" s="528"/>
      <c r="J18" s="219"/>
    </row>
    <row r="19" spans="1:12" ht="16.5" x14ac:dyDescent="0.35">
      <c r="A19" s="327" t="s">
        <v>1010</v>
      </c>
      <c r="B19" s="585" t="s">
        <v>1011</v>
      </c>
      <c r="C19" s="600"/>
      <c r="D19" s="598"/>
      <c r="E19" s="599"/>
      <c r="G19" s="537" t="s">
        <v>1012</v>
      </c>
      <c r="H19" s="537"/>
      <c r="I19" s="537"/>
      <c r="J19" s="537"/>
      <c r="K19" s="537"/>
      <c r="L19" s="537"/>
    </row>
    <row r="20" spans="1:12" ht="15.5" x14ac:dyDescent="0.35">
      <c r="A20" s="602" t="s">
        <v>1013</v>
      </c>
      <c r="B20" s="604" t="s">
        <v>1014</v>
      </c>
      <c r="C20" s="606" t="s">
        <v>1015</v>
      </c>
      <c r="D20" s="607" t="s">
        <v>1016</v>
      </c>
      <c r="E20" s="608" t="s">
        <v>1096</v>
      </c>
      <c r="F20" s="609" t="s">
        <v>1018</v>
      </c>
      <c r="G20" s="544" t="s">
        <v>1019</v>
      </c>
      <c r="H20" s="546" t="s">
        <v>1020</v>
      </c>
      <c r="I20" s="547"/>
      <c r="J20" s="547"/>
      <c r="K20" s="547"/>
      <c r="L20" s="548" t="s">
        <v>1021</v>
      </c>
    </row>
    <row r="21" spans="1:12" ht="134.15" customHeight="1" x14ac:dyDescent="0.35">
      <c r="A21" s="603"/>
      <c r="B21" s="605"/>
      <c r="C21" s="606"/>
      <c r="D21" s="607"/>
      <c r="E21" s="608"/>
      <c r="F21" s="610"/>
      <c r="G21" s="545"/>
      <c r="H21" s="231" t="s">
        <v>1022</v>
      </c>
      <c r="I21" s="232" t="s">
        <v>1023</v>
      </c>
      <c r="J21" s="231" t="s">
        <v>1024</v>
      </c>
      <c r="K21" s="233" t="s">
        <v>1025</v>
      </c>
      <c r="L21" s="548"/>
    </row>
    <row r="22" spans="1:12" ht="60.75" customHeight="1" x14ac:dyDescent="0.35">
      <c r="A22" s="321">
        <v>3307</v>
      </c>
      <c r="B22" s="330" t="s">
        <v>1163</v>
      </c>
      <c r="C22" s="418">
        <v>1337</v>
      </c>
      <c r="D22" s="418">
        <v>333.15700000000027</v>
      </c>
      <c r="E22" s="397" t="s">
        <v>1064</v>
      </c>
      <c r="F22" s="419" t="s">
        <v>1029</v>
      </c>
      <c r="G22" s="235"/>
      <c r="H22" s="235"/>
      <c r="I22" s="235"/>
      <c r="J22" s="235"/>
      <c r="K22" s="235"/>
      <c r="L22" s="302">
        <v>1</v>
      </c>
    </row>
    <row r="23" spans="1:12" ht="51.75" customHeight="1" x14ac:dyDescent="0.35">
      <c r="A23" s="321">
        <v>3402</v>
      </c>
      <c r="B23" s="330" t="s">
        <v>1164</v>
      </c>
      <c r="C23" s="418">
        <v>3016</v>
      </c>
      <c r="D23" s="418">
        <v>5778</v>
      </c>
      <c r="E23" s="397" t="s">
        <v>1064</v>
      </c>
      <c r="F23" s="419" t="s">
        <v>1029</v>
      </c>
      <c r="G23" s="235"/>
      <c r="H23" s="235"/>
      <c r="I23" s="235"/>
      <c r="J23" s="235"/>
      <c r="K23" s="235"/>
      <c r="L23" s="302">
        <v>1</v>
      </c>
    </row>
    <row r="24" spans="1:12" ht="98.15" customHeight="1" x14ac:dyDescent="0.35">
      <c r="A24" s="321">
        <v>3402</v>
      </c>
      <c r="B24" s="330" t="s">
        <v>1165</v>
      </c>
      <c r="C24" s="418">
        <v>4172</v>
      </c>
      <c r="D24" s="418">
        <v>6853</v>
      </c>
      <c r="E24" s="397" t="s">
        <v>1064</v>
      </c>
      <c r="F24" s="213" t="s">
        <v>1032</v>
      </c>
      <c r="G24" s="235"/>
      <c r="H24" s="235"/>
      <c r="I24" s="235"/>
      <c r="J24" s="235"/>
      <c r="K24" s="235"/>
      <c r="L24" s="302">
        <v>1</v>
      </c>
    </row>
    <row r="25" spans="1:12" ht="86.5" customHeight="1" x14ac:dyDescent="0.35">
      <c r="A25" s="321">
        <v>3405</v>
      </c>
      <c r="B25" s="330" t="s">
        <v>1166</v>
      </c>
      <c r="C25" s="418">
        <v>1548</v>
      </c>
      <c r="D25" s="418">
        <v>349.97700000000003</v>
      </c>
      <c r="E25" s="397" t="s">
        <v>1064</v>
      </c>
      <c r="F25" s="213" t="s">
        <v>1032</v>
      </c>
      <c r="G25" s="235"/>
      <c r="H25" s="235"/>
      <c r="I25" s="235"/>
      <c r="J25" s="235"/>
      <c r="K25" s="235"/>
      <c r="L25" s="302">
        <v>1</v>
      </c>
    </row>
    <row r="26" spans="1:12" ht="86.5" customHeight="1" x14ac:dyDescent="0.35">
      <c r="A26" s="321">
        <v>3405</v>
      </c>
      <c r="B26" s="330" t="s">
        <v>1166</v>
      </c>
      <c r="C26" s="418">
        <v>36</v>
      </c>
      <c r="D26" s="418">
        <v>18.240000000000002</v>
      </c>
      <c r="E26" s="397" t="s">
        <v>1064</v>
      </c>
      <c r="F26" s="419" t="s">
        <v>1029</v>
      </c>
      <c r="G26" s="235"/>
      <c r="H26" s="235"/>
      <c r="I26" s="235"/>
      <c r="J26" s="235"/>
      <c r="K26" s="235"/>
      <c r="L26" s="302">
        <v>1</v>
      </c>
    </row>
    <row r="27" spans="1:12" ht="58.5" customHeight="1" x14ac:dyDescent="0.35">
      <c r="A27" s="321">
        <v>3809</v>
      </c>
      <c r="B27" s="330" t="s">
        <v>1167</v>
      </c>
      <c r="C27" s="418">
        <v>1</v>
      </c>
      <c r="D27" s="418">
        <v>198.28399999999999</v>
      </c>
      <c r="E27" s="397" t="s">
        <v>1064</v>
      </c>
      <c r="F27" s="419" t="s">
        <v>1029</v>
      </c>
      <c r="G27" s="235"/>
      <c r="H27" s="235"/>
      <c r="I27" s="235"/>
      <c r="J27" s="235"/>
      <c r="K27" s="235"/>
      <c r="L27" s="302">
        <v>1</v>
      </c>
    </row>
    <row r="28" spans="1:12" ht="58.5" customHeight="1" x14ac:dyDescent="0.35">
      <c r="A28" s="321">
        <v>3824</v>
      </c>
      <c r="B28" s="330" t="s">
        <v>1168</v>
      </c>
      <c r="C28" s="418">
        <v>210</v>
      </c>
      <c r="D28" s="418">
        <v>125.71000000000001</v>
      </c>
      <c r="E28" s="397" t="s">
        <v>1064</v>
      </c>
      <c r="F28" s="419" t="s">
        <v>1029</v>
      </c>
      <c r="G28" s="235"/>
      <c r="H28" s="235"/>
      <c r="I28" s="235"/>
      <c r="J28" s="235"/>
      <c r="K28" s="235"/>
      <c r="L28" s="302">
        <v>1</v>
      </c>
    </row>
    <row r="29" spans="1:12" ht="58.5" customHeight="1" x14ac:dyDescent="0.35">
      <c r="A29" s="321">
        <v>3824</v>
      </c>
      <c r="B29" s="330" t="s">
        <v>1168</v>
      </c>
      <c r="C29" s="418">
        <v>990</v>
      </c>
      <c r="D29" s="418">
        <v>1417.4419999999998</v>
      </c>
      <c r="E29" s="397" t="s">
        <v>1064</v>
      </c>
      <c r="F29" s="419" t="s">
        <v>1029</v>
      </c>
      <c r="G29" s="235"/>
      <c r="H29" s="235"/>
      <c r="I29" s="235"/>
      <c r="J29" s="235"/>
      <c r="K29" s="235"/>
      <c r="L29" s="302">
        <v>1</v>
      </c>
    </row>
    <row r="30" spans="1:12" ht="54" customHeight="1" x14ac:dyDescent="0.35">
      <c r="A30" s="265" t="s">
        <v>1053</v>
      </c>
      <c r="B30" s="535" t="s">
        <v>1054</v>
      </c>
      <c r="C30" s="601"/>
    </row>
    <row r="31" spans="1:12" ht="54.75" customHeight="1" x14ac:dyDescent="0.35">
      <c r="A31" s="265" t="s">
        <v>1055</v>
      </c>
      <c r="B31" s="535" t="s">
        <v>1056</v>
      </c>
      <c r="C31" s="535"/>
    </row>
    <row r="32" spans="1:12" x14ac:dyDescent="0.35">
      <c r="A32" s="328"/>
      <c r="B32" s="245"/>
      <c r="C32" s="245"/>
    </row>
    <row r="33" spans="1:6" ht="305.14999999999998" hidden="1" customHeight="1" x14ac:dyDescent="0.35">
      <c r="A33" s="536" t="s">
        <v>1057</v>
      </c>
      <c r="B33" s="536"/>
      <c r="C33" s="536"/>
      <c r="D33" s="536"/>
      <c r="E33" s="536"/>
      <c r="F33" s="536"/>
    </row>
    <row r="34" spans="1:6" x14ac:dyDescent="0.35">
      <c r="A34" s="536"/>
      <c r="B34" s="536"/>
      <c r="C34" s="536"/>
      <c r="D34" s="536"/>
      <c r="E34" s="536"/>
      <c r="F34" s="536"/>
    </row>
  </sheetData>
  <sheetProtection sheet="1" objects="1" scenarios="1"/>
  <mergeCells count="20">
    <mergeCell ref="B30:C30"/>
    <mergeCell ref="B31:C31"/>
    <mergeCell ref="A33:F33"/>
    <mergeCell ref="A34:F34"/>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A8965-44AC-4C28-9FD9-133BAE3AB49B}">
  <sheetPr>
    <tabColor theme="2" tint="-0.499984740745262"/>
  </sheetPr>
  <dimension ref="A1:L27"/>
  <sheetViews>
    <sheetView topLeftCell="A14" zoomScale="80" zoomScaleNormal="80" workbookViewId="0">
      <selection activeCell="E23" sqref="E23"/>
    </sheetView>
  </sheetViews>
  <sheetFormatPr defaultColWidth="8.81640625" defaultRowHeight="14.5" x14ac:dyDescent="0.35"/>
  <cols>
    <col min="1" max="1" width="67.1796875" customWidth="1"/>
    <col min="2" max="2" width="40.54296875" customWidth="1"/>
    <col min="3" max="3" width="21.1796875" customWidth="1"/>
    <col min="4" max="4" width="11.1796875" customWidth="1"/>
    <col min="5" max="5" width="23.81640625" bestFit="1" customWidth="1"/>
    <col min="6" max="6" width="29.453125" bestFit="1" customWidth="1"/>
    <col min="7" max="7" width="13.81640625" customWidth="1"/>
    <col min="8" max="8" width="12.1796875" customWidth="1"/>
    <col min="9" max="9" width="13.1796875" customWidth="1"/>
    <col min="10" max="10" width="11.81640625" customWidth="1"/>
  </cols>
  <sheetData>
    <row r="1" spans="1:6" ht="29" hidden="1" x14ac:dyDescent="0.35">
      <c r="A1" s="246" t="s">
        <v>989</v>
      </c>
    </row>
    <row r="2" spans="1:6" hidden="1" x14ac:dyDescent="0.35">
      <c r="A2" s="246" t="s">
        <v>990</v>
      </c>
    </row>
    <row r="3" spans="1:6" hidden="1" x14ac:dyDescent="0.35">
      <c r="A3" s="246" t="s">
        <v>991</v>
      </c>
    </row>
    <row r="4" spans="1:6" hidden="1" x14ac:dyDescent="0.35">
      <c r="A4" t="s">
        <v>992</v>
      </c>
    </row>
    <row r="5" spans="1:6" hidden="1" x14ac:dyDescent="0.35">
      <c r="A5" t="s">
        <v>993</v>
      </c>
    </row>
    <row r="6" spans="1:6" hidden="1" x14ac:dyDescent="0.35">
      <c r="A6" t="s">
        <v>994</v>
      </c>
    </row>
    <row r="7" spans="1:6" hidden="1" x14ac:dyDescent="0.35">
      <c r="A7" t="s">
        <v>995</v>
      </c>
    </row>
    <row r="8" spans="1:6" hidden="1" x14ac:dyDescent="0.35">
      <c r="A8" t="s">
        <v>996</v>
      </c>
    </row>
    <row r="9" spans="1:6" hidden="1" x14ac:dyDescent="0.35">
      <c r="A9" t="s">
        <v>997</v>
      </c>
    </row>
    <row r="10" spans="1:6" hidden="1" x14ac:dyDescent="0.35"/>
    <row r="11" spans="1:6" hidden="1" x14ac:dyDescent="0.35">
      <c r="A11" s="214" t="s">
        <v>998</v>
      </c>
    </row>
    <row r="12" spans="1:6" hidden="1" x14ac:dyDescent="0.35">
      <c r="A12" s="214" t="s">
        <v>999</v>
      </c>
    </row>
    <row r="13" spans="1:6" s="222" customFormat="1" hidden="1" x14ac:dyDescent="0.35">
      <c r="A13" s="222" t="s">
        <v>1000</v>
      </c>
    </row>
    <row r="14" spans="1:6" x14ac:dyDescent="0.35">
      <c r="A14" s="214"/>
    </row>
    <row r="15" spans="1:6" s="225" customFormat="1" x14ac:dyDescent="0.35">
      <c r="A15" s="269" t="s">
        <v>1169</v>
      </c>
      <c r="B15" s="520" t="s">
        <v>1170</v>
      </c>
      <c r="C15" s="520"/>
      <c r="D15" s="520"/>
      <c r="E15" s="520"/>
      <c r="F15" s="224"/>
    </row>
    <row r="16" spans="1:6" s="225" customFormat="1" ht="16.5" x14ac:dyDescent="0.35">
      <c r="A16" s="270" t="s">
        <v>1003</v>
      </c>
      <c r="B16" s="271" t="s">
        <v>1171</v>
      </c>
      <c r="C16" s="521" t="s">
        <v>1005</v>
      </c>
      <c r="D16" s="522"/>
      <c r="E16" s="523"/>
    </row>
    <row r="17" spans="1:12" s="225" customFormat="1" ht="33" customHeight="1" x14ac:dyDescent="0.35">
      <c r="A17" s="270" t="s">
        <v>1006</v>
      </c>
      <c r="B17" s="272" t="s">
        <v>1007</v>
      </c>
      <c r="C17" s="524" t="s">
        <v>1008</v>
      </c>
      <c r="D17" s="524"/>
      <c r="E17" s="524"/>
      <c r="F17" s="224"/>
    </row>
    <row r="18" spans="1:12" x14ac:dyDescent="0.35">
      <c r="A18" s="273" t="s">
        <v>1009</v>
      </c>
      <c r="B18" s="525">
        <v>45658</v>
      </c>
      <c r="C18" s="526"/>
      <c r="D18" s="527"/>
      <c r="E18" s="528"/>
      <c r="J18" s="219"/>
    </row>
    <row r="19" spans="1:12" ht="16.5" x14ac:dyDescent="0.35">
      <c r="A19" s="274" t="s">
        <v>1010</v>
      </c>
      <c r="B19" s="576" t="s">
        <v>1011</v>
      </c>
      <c r="C19" s="532"/>
      <c r="D19" s="529"/>
      <c r="E19" s="530"/>
      <c r="G19" s="537" t="s">
        <v>1012</v>
      </c>
      <c r="H19" s="537"/>
      <c r="I19" s="537"/>
      <c r="J19" s="537"/>
      <c r="K19" s="537"/>
      <c r="L19" s="537"/>
    </row>
    <row r="20" spans="1:12" ht="15.5" x14ac:dyDescent="0.35">
      <c r="A20" s="565" t="s">
        <v>1013</v>
      </c>
      <c r="B20" s="538" t="s">
        <v>1014</v>
      </c>
      <c r="C20" s="540" t="s">
        <v>1015</v>
      </c>
      <c r="D20" s="538" t="s">
        <v>1016</v>
      </c>
      <c r="E20" s="542" t="s">
        <v>1096</v>
      </c>
      <c r="F20" s="565" t="s">
        <v>1018</v>
      </c>
      <c r="G20" s="544" t="s">
        <v>1019</v>
      </c>
      <c r="H20" s="546" t="s">
        <v>1020</v>
      </c>
      <c r="I20" s="547"/>
      <c r="J20" s="547"/>
      <c r="K20" s="547"/>
      <c r="L20" s="548" t="s">
        <v>1021</v>
      </c>
    </row>
    <row r="21" spans="1:12" ht="134.15" customHeight="1" x14ac:dyDescent="0.35">
      <c r="A21" s="566"/>
      <c r="B21" s="539"/>
      <c r="C21" s="583"/>
      <c r="D21" s="582"/>
      <c r="E21" s="587"/>
      <c r="F21" s="579"/>
      <c r="G21" s="588"/>
      <c r="H21" s="331" t="s">
        <v>1022</v>
      </c>
      <c r="I21" s="332" t="s">
        <v>1023</v>
      </c>
      <c r="J21" s="331" t="s">
        <v>1024</v>
      </c>
      <c r="K21" s="422" t="s">
        <v>1025</v>
      </c>
      <c r="L21" s="544"/>
    </row>
    <row r="22" spans="1:12" ht="94.5" customHeight="1" x14ac:dyDescent="0.35">
      <c r="A22" s="317">
        <v>3402</v>
      </c>
      <c r="B22" s="421" t="s">
        <v>1079</v>
      </c>
      <c r="C22" s="420">
        <v>70800</v>
      </c>
      <c r="D22" s="301">
        <v>32030</v>
      </c>
      <c r="E22" s="423" t="s">
        <v>1028</v>
      </c>
      <c r="F22" s="400" t="s">
        <v>1032</v>
      </c>
      <c r="G22" s="408"/>
      <c r="H22" s="408"/>
      <c r="I22" s="408">
        <v>1</v>
      </c>
      <c r="J22" s="408"/>
      <c r="K22" s="408"/>
      <c r="L22" s="408"/>
    </row>
    <row r="23" spans="1:12" ht="63" customHeight="1" x14ac:dyDescent="0.35">
      <c r="A23" s="264" t="s">
        <v>1053</v>
      </c>
      <c r="B23" s="535" t="s">
        <v>1054</v>
      </c>
      <c r="C23" s="601"/>
    </row>
    <row r="24" spans="1:12" ht="34" customHeight="1" x14ac:dyDescent="0.35">
      <c r="A24" s="265" t="s">
        <v>1055</v>
      </c>
      <c r="B24" s="535" t="s">
        <v>1056</v>
      </c>
      <c r="C24" s="535"/>
    </row>
    <row r="25" spans="1:12" ht="15.5" x14ac:dyDescent="0.35">
      <c r="A25" s="318"/>
      <c r="C25" s="319"/>
      <c r="G25" s="299"/>
      <c r="H25" s="299"/>
      <c r="I25" s="299"/>
      <c r="J25" s="299"/>
      <c r="K25" s="299"/>
      <c r="L25" s="299"/>
    </row>
    <row r="26" spans="1:12" ht="305.14999999999998" hidden="1" customHeight="1" x14ac:dyDescent="0.35">
      <c r="A26" s="536" t="s">
        <v>1057</v>
      </c>
      <c r="B26" s="536"/>
      <c r="C26" s="536"/>
      <c r="D26" s="536"/>
      <c r="E26" s="536"/>
      <c r="F26" s="536"/>
    </row>
    <row r="27" spans="1:12" x14ac:dyDescent="0.35">
      <c r="A27" s="536"/>
      <c r="B27" s="536"/>
      <c r="C27" s="536"/>
      <c r="D27" s="536"/>
      <c r="E27" s="536"/>
      <c r="F27" s="536"/>
    </row>
  </sheetData>
  <sheetProtection sheet="1" objects="1" scenarios="1"/>
  <mergeCells count="20">
    <mergeCell ref="B23:C23"/>
    <mergeCell ref="B24:C24"/>
    <mergeCell ref="A26:F26"/>
    <mergeCell ref="A27:F27"/>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3FFF1-7CA9-4B29-A12A-FFC6D548CD58}">
  <sheetPr>
    <tabColor theme="2" tint="-0.499984740745262"/>
  </sheetPr>
  <dimension ref="A1:L28"/>
  <sheetViews>
    <sheetView topLeftCell="A19" zoomScale="80" zoomScaleNormal="80" workbookViewId="0">
      <selection activeCell="D23" sqref="D23"/>
    </sheetView>
  </sheetViews>
  <sheetFormatPr defaultColWidth="8.81640625" defaultRowHeight="14.5" x14ac:dyDescent="0.35"/>
  <cols>
    <col min="1" max="1" width="43.81640625" customWidth="1"/>
    <col min="2" max="2" width="72" bestFit="1" customWidth="1"/>
    <col min="3" max="3" width="21.1796875" customWidth="1"/>
    <col min="4" max="4" width="11.1796875" customWidth="1"/>
    <col min="5" max="5" width="18" customWidth="1"/>
    <col min="6" max="6" width="29.453125" bestFit="1" customWidth="1"/>
    <col min="7" max="7" width="14.81640625" customWidth="1"/>
    <col min="8" max="8" width="14" customWidth="1"/>
    <col min="9" max="9" width="13.1796875" customWidth="1"/>
    <col min="10" max="10" width="14" customWidth="1"/>
  </cols>
  <sheetData>
    <row r="1" spans="1:6" ht="29" hidden="1" x14ac:dyDescent="0.35">
      <c r="A1" s="246" t="s">
        <v>989</v>
      </c>
    </row>
    <row r="2" spans="1:6" hidden="1" x14ac:dyDescent="0.35">
      <c r="A2" s="246" t="s">
        <v>990</v>
      </c>
    </row>
    <row r="3" spans="1:6" ht="29" hidden="1" x14ac:dyDescent="0.35">
      <c r="A3" s="246" t="s">
        <v>991</v>
      </c>
    </row>
    <row r="4" spans="1:6" hidden="1" x14ac:dyDescent="0.35">
      <c r="A4" t="s">
        <v>992</v>
      </c>
    </row>
    <row r="5" spans="1:6" hidden="1" x14ac:dyDescent="0.35">
      <c r="A5" t="s">
        <v>993</v>
      </c>
    </row>
    <row r="6" spans="1:6" hidden="1" x14ac:dyDescent="0.35">
      <c r="A6" t="s">
        <v>994</v>
      </c>
    </row>
    <row r="7" spans="1:6" hidden="1" x14ac:dyDescent="0.35">
      <c r="A7" t="s">
        <v>995</v>
      </c>
    </row>
    <row r="8" spans="1:6" hidden="1" x14ac:dyDescent="0.35">
      <c r="A8" t="s">
        <v>996</v>
      </c>
    </row>
    <row r="9" spans="1:6" hidden="1" x14ac:dyDescent="0.35">
      <c r="A9" t="s">
        <v>997</v>
      </c>
    </row>
    <row r="10" spans="1:6" hidden="1" x14ac:dyDescent="0.35"/>
    <row r="11" spans="1:6" hidden="1" x14ac:dyDescent="0.35">
      <c r="A11" s="214" t="s">
        <v>998</v>
      </c>
    </row>
    <row r="12" spans="1:6" hidden="1" x14ac:dyDescent="0.35">
      <c r="A12" s="214" t="s">
        <v>999</v>
      </c>
    </row>
    <row r="13" spans="1:6" s="222" customFormat="1" hidden="1" x14ac:dyDescent="0.35">
      <c r="A13" s="222" t="s">
        <v>1000</v>
      </c>
    </row>
    <row r="14" spans="1:6" x14ac:dyDescent="0.35">
      <c r="A14" s="214"/>
    </row>
    <row r="15" spans="1:6" s="225" customFormat="1" x14ac:dyDescent="0.35">
      <c r="A15" s="223" t="s">
        <v>1172</v>
      </c>
      <c r="B15" s="520" t="s">
        <v>1173</v>
      </c>
      <c r="C15" s="520"/>
      <c r="D15" s="520"/>
      <c r="E15" s="520"/>
      <c r="F15" s="224"/>
    </row>
    <row r="16" spans="1:6" s="225" customFormat="1" ht="16.5" x14ac:dyDescent="0.35">
      <c r="A16" s="270" t="s">
        <v>1003</v>
      </c>
      <c r="B16" s="271" t="s">
        <v>1174</v>
      </c>
      <c r="C16" s="521" t="s">
        <v>1005</v>
      </c>
      <c r="D16" s="522"/>
      <c r="E16" s="523"/>
      <c r="F16" s="224"/>
    </row>
    <row r="17" spans="1:12" s="225" customFormat="1" ht="33" customHeight="1" x14ac:dyDescent="0.35">
      <c r="A17" s="270" t="s">
        <v>1006</v>
      </c>
      <c r="B17" s="272" t="s">
        <v>1007</v>
      </c>
      <c r="C17" s="524" t="s">
        <v>1008</v>
      </c>
      <c r="D17" s="524"/>
      <c r="E17" s="524"/>
      <c r="F17" s="224"/>
    </row>
    <row r="18" spans="1:12" x14ac:dyDescent="0.35">
      <c r="A18" s="273" t="s">
        <v>1009</v>
      </c>
      <c r="B18" s="525">
        <v>45658</v>
      </c>
      <c r="C18" s="526"/>
      <c r="D18" s="527"/>
      <c r="E18" s="528"/>
      <c r="J18" s="219"/>
    </row>
    <row r="19" spans="1:12" ht="16.5" x14ac:dyDescent="0.35">
      <c r="A19" s="274" t="s">
        <v>1010</v>
      </c>
      <c r="B19" s="576">
        <v>46022</v>
      </c>
      <c r="C19" s="532"/>
      <c r="D19" s="529"/>
      <c r="E19" s="530"/>
      <c r="G19" s="537" t="s">
        <v>1012</v>
      </c>
      <c r="H19" s="537"/>
      <c r="I19" s="537"/>
      <c r="J19" s="537"/>
      <c r="K19" s="537"/>
      <c r="L19" s="537"/>
    </row>
    <row r="20" spans="1:12" ht="15.5" x14ac:dyDescent="0.35">
      <c r="A20" s="565" t="s">
        <v>1013</v>
      </c>
      <c r="B20" s="538" t="s">
        <v>1014</v>
      </c>
      <c r="C20" s="540" t="s">
        <v>1015</v>
      </c>
      <c r="D20" s="538" t="s">
        <v>1016</v>
      </c>
      <c r="E20" s="542" t="s">
        <v>1096</v>
      </c>
      <c r="F20" s="565" t="s">
        <v>1018</v>
      </c>
      <c r="G20" s="544" t="s">
        <v>1019</v>
      </c>
      <c r="H20" s="546" t="s">
        <v>1020</v>
      </c>
      <c r="I20" s="547"/>
      <c r="J20" s="547"/>
      <c r="K20" s="547"/>
      <c r="L20" s="548" t="s">
        <v>1021</v>
      </c>
    </row>
    <row r="21" spans="1:12" ht="134.15" customHeight="1" x14ac:dyDescent="0.35">
      <c r="A21" s="566"/>
      <c r="B21" s="582"/>
      <c r="C21" s="583"/>
      <c r="D21" s="582"/>
      <c r="E21" s="587"/>
      <c r="F21" s="579"/>
      <c r="G21" s="588"/>
      <c r="H21" s="331" t="s">
        <v>1022</v>
      </c>
      <c r="I21" s="332" t="s">
        <v>1023</v>
      </c>
      <c r="J21" s="331" t="s">
        <v>1024</v>
      </c>
      <c r="K21" s="422" t="s">
        <v>1025</v>
      </c>
      <c r="L21" s="544"/>
    </row>
    <row r="22" spans="1:12" ht="75.650000000000006" customHeight="1" x14ac:dyDescent="0.35">
      <c r="A22" s="427">
        <v>3402</v>
      </c>
      <c r="B22" s="424" t="s">
        <v>1175</v>
      </c>
      <c r="C22" s="425" t="s">
        <v>1176</v>
      </c>
      <c r="D22" s="425">
        <v>43757</v>
      </c>
      <c r="E22" s="423" t="s">
        <v>1177</v>
      </c>
      <c r="F22" s="426" t="s">
        <v>1029</v>
      </c>
      <c r="G22" s="408"/>
      <c r="H22" s="408"/>
      <c r="I22" s="408"/>
      <c r="J22" s="408"/>
      <c r="K22" s="408"/>
      <c r="L22" s="408">
        <v>1</v>
      </c>
    </row>
    <row r="23" spans="1:12" ht="58" x14ac:dyDescent="0.35">
      <c r="A23" s="427">
        <v>3307</v>
      </c>
      <c r="B23" s="400" t="s">
        <v>1178</v>
      </c>
      <c r="C23" s="425" t="s">
        <v>1179</v>
      </c>
      <c r="D23" s="425">
        <v>17999</v>
      </c>
      <c r="E23" s="423" t="s">
        <v>1177</v>
      </c>
      <c r="F23" s="426" t="s">
        <v>1029</v>
      </c>
      <c r="G23" s="408"/>
      <c r="H23" s="408"/>
      <c r="I23" s="408"/>
      <c r="J23" s="408"/>
      <c r="K23" s="408"/>
      <c r="L23" s="408">
        <v>1</v>
      </c>
    </row>
    <row r="24" spans="1:12" ht="33" x14ac:dyDescent="0.35">
      <c r="A24" s="264" t="s">
        <v>1053</v>
      </c>
      <c r="B24" s="611" t="s">
        <v>1054</v>
      </c>
      <c r="C24" s="612"/>
    </row>
    <row r="25" spans="1:12" ht="33" x14ac:dyDescent="0.35">
      <c r="A25" s="265" t="s">
        <v>1055</v>
      </c>
      <c r="B25" s="613" t="s">
        <v>1056</v>
      </c>
      <c r="C25" s="614"/>
    </row>
    <row r="26" spans="1:12" ht="15.5" x14ac:dyDescent="0.35">
      <c r="A26" s="318"/>
      <c r="C26" s="319"/>
      <c r="G26" s="299"/>
      <c r="H26" s="299"/>
      <c r="I26" s="299"/>
      <c r="J26" s="299"/>
      <c r="K26" s="299"/>
      <c r="L26" s="299"/>
    </row>
    <row r="27" spans="1:12" ht="305.14999999999998" hidden="1" customHeight="1" x14ac:dyDescent="0.35">
      <c r="A27" s="536" t="s">
        <v>1057</v>
      </c>
      <c r="B27" s="536"/>
      <c r="C27" s="536"/>
      <c r="D27" s="536"/>
      <c r="E27" s="536"/>
      <c r="F27" s="536"/>
    </row>
    <row r="28" spans="1:12" x14ac:dyDescent="0.35">
      <c r="A28" s="536"/>
      <c r="B28" s="536"/>
      <c r="C28" s="536"/>
      <c r="D28" s="536"/>
      <c r="E28" s="536"/>
      <c r="F28" s="536"/>
    </row>
  </sheetData>
  <sheetProtection sheet="1" objects="1" scenarios="1"/>
  <mergeCells count="20">
    <mergeCell ref="B24:C24"/>
    <mergeCell ref="B25:C25"/>
    <mergeCell ref="A27:F27"/>
    <mergeCell ref="A28:F28"/>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paperSize="9" orientation="portrait" verticalDpi="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20B15-15B5-430B-A72C-647702564F15}">
  <sheetPr>
    <tabColor theme="2" tint="-0.499984740745262"/>
  </sheetPr>
  <dimension ref="A1:L28"/>
  <sheetViews>
    <sheetView topLeftCell="A19" zoomScale="70" zoomScaleNormal="70" workbookViewId="0">
      <selection activeCell="E25" sqref="E25"/>
    </sheetView>
  </sheetViews>
  <sheetFormatPr defaultRowHeight="14.5" x14ac:dyDescent="0.35"/>
  <cols>
    <col min="1" max="1" width="52.1796875" customWidth="1"/>
    <col min="2" max="2" width="40.54296875" customWidth="1"/>
    <col min="3" max="3" width="21.1796875" customWidth="1"/>
    <col min="4" max="4" width="11.1796875" customWidth="1"/>
    <col min="5" max="5" width="23.81640625" bestFit="1" customWidth="1"/>
    <col min="6" max="6" width="29.453125" bestFit="1" customWidth="1"/>
    <col min="7" max="7" width="15.81640625" customWidth="1"/>
    <col min="8" max="8" width="14.1796875" customWidth="1"/>
    <col min="9" max="9" width="13.1796875" customWidth="1"/>
    <col min="10" max="10" width="14" customWidth="1"/>
  </cols>
  <sheetData>
    <row r="1" spans="1:5" ht="29" hidden="1" x14ac:dyDescent="0.35">
      <c r="A1" s="246" t="s">
        <v>989</v>
      </c>
    </row>
    <row r="2" spans="1:5" hidden="1" x14ac:dyDescent="0.35">
      <c r="A2" s="246" t="s">
        <v>990</v>
      </c>
    </row>
    <row r="3" spans="1:5" ht="29" hidden="1" x14ac:dyDescent="0.35">
      <c r="A3" s="246" t="s">
        <v>991</v>
      </c>
    </row>
    <row r="4" spans="1:5" hidden="1" x14ac:dyDescent="0.35">
      <c r="A4" t="s">
        <v>992</v>
      </c>
    </row>
    <row r="5" spans="1:5" hidden="1" x14ac:dyDescent="0.35">
      <c r="A5" t="s">
        <v>993</v>
      </c>
    </row>
    <row r="6" spans="1:5" hidden="1" x14ac:dyDescent="0.35">
      <c r="A6" t="s">
        <v>994</v>
      </c>
    </row>
    <row r="7" spans="1:5" hidden="1" x14ac:dyDescent="0.35">
      <c r="A7" t="s">
        <v>995</v>
      </c>
    </row>
    <row r="8" spans="1:5" hidden="1" x14ac:dyDescent="0.35">
      <c r="A8" t="s">
        <v>996</v>
      </c>
    </row>
    <row r="9" spans="1:5" hidden="1" x14ac:dyDescent="0.35">
      <c r="A9" t="s">
        <v>997</v>
      </c>
    </row>
    <row r="10" spans="1:5" hidden="1" x14ac:dyDescent="0.35"/>
    <row r="11" spans="1:5" hidden="1" x14ac:dyDescent="0.35">
      <c r="A11" s="214" t="s">
        <v>998</v>
      </c>
    </row>
    <row r="12" spans="1:5" hidden="1" x14ac:dyDescent="0.35">
      <c r="A12" s="214" t="s">
        <v>999</v>
      </c>
    </row>
    <row r="13" spans="1:5" s="222" customFormat="1" hidden="1" x14ac:dyDescent="0.35">
      <c r="A13" s="222" t="s">
        <v>1000</v>
      </c>
    </row>
    <row r="14" spans="1:5" x14ac:dyDescent="0.35">
      <c r="A14" s="214"/>
    </row>
    <row r="15" spans="1:5" s="225" customFormat="1" ht="16.5" x14ac:dyDescent="0.35">
      <c r="A15" s="269" t="s">
        <v>1058</v>
      </c>
      <c r="B15" s="520" t="s">
        <v>1180</v>
      </c>
      <c r="C15" s="520"/>
      <c r="D15" s="520"/>
      <c r="E15" s="520"/>
    </row>
    <row r="16" spans="1:5" s="225" customFormat="1" ht="16.5" x14ac:dyDescent="0.35">
      <c r="A16" s="270" t="s">
        <v>1003</v>
      </c>
      <c r="B16" s="271" t="s">
        <v>1181</v>
      </c>
      <c r="C16" s="521" t="s">
        <v>1182</v>
      </c>
      <c r="D16" s="522"/>
      <c r="E16" s="523"/>
    </row>
    <row r="17" spans="1:12" s="225" customFormat="1" ht="33" customHeight="1" x14ac:dyDescent="0.35">
      <c r="A17" s="270" t="s">
        <v>1006</v>
      </c>
      <c r="B17" s="272" t="s">
        <v>1007</v>
      </c>
      <c r="C17" s="524" t="s">
        <v>1008</v>
      </c>
      <c r="D17" s="524"/>
      <c r="E17" s="524"/>
    </row>
    <row r="18" spans="1:12" x14ac:dyDescent="0.35">
      <c r="A18" s="273" t="s">
        <v>1009</v>
      </c>
      <c r="B18" s="584" t="s">
        <v>1074</v>
      </c>
      <c r="C18" s="526"/>
      <c r="D18" s="527"/>
      <c r="E18" s="528"/>
      <c r="J18" s="219"/>
    </row>
    <row r="19" spans="1:12" ht="16.5" x14ac:dyDescent="0.35">
      <c r="A19" s="274" t="s">
        <v>1010</v>
      </c>
      <c r="B19" s="585" t="s">
        <v>1011</v>
      </c>
      <c r="C19" s="532"/>
      <c r="D19" s="529"/>
      <c r="E19" s="530"/>
      <c r="G19" s="537" t="s">
        <v>1012</v>
      </c>
      <c r="H19" s="537"/>
      <c r="I19" s="537"/>
      <c r="J19" s="537"/>
      <c r="K19" s="537"/>
      <c r="L19" s="537"/>
    </row>
    <row r="20" spans="1:12" ht="15.5" x14ac:dyDescent="0.35">
      <c r="A20" s="565" t="s">
        <v>1013</v>
      </c>
      <c r="B20" s="538" t="s">
        <v>1014</v>
      </c>
      <c r="C20" s="540" t="s">
        <v>1015</v>
      </c>
      <c r="D20" s="538" t="s">
        <v>1016</v>
      </c>
      <c r="E20" s="542" t="s">
        <v>1096</v>
      </c>
      <c r="F20" s="565" t="s">
        <v>1018</v>
      </c>
      <c r="G20" s="544" t="s">
        <v>1019</v>
      </c>
      <c r="H20" s="546" t="s">
        <v>1020</v>
      </c>
      <c r="I20" s="547"/>
      <c r="J20" s="547"/>
      <c r="K20" s="547"/>
      <c r="L20" s="548" t="s">
        <v>1021</v>
      </c>
    </row>
    <row r="21" spans="1:12" ht="134.15" customHeight="1" x14ac:dyDescent="0.35">
      <c r="A21" s="566"/>
      <c r="B21" s="539"/>
      <c r="C21" s="541"/>
      <c r="D21" s="539"/>
      <c r="E21" s="543"/>
      <c r="F21" s="566"/>
      <c r="G21" s="545"/>
      <c r="H21" s="231" t="s">
        <v>1022</v>
      </c>
      <c r="I21" s="232" t="s">
        <v>1023</v>
      </c>
      <c r="J21" s="231" t="s">
        <v>1024</v>
      </c>
      <c r="K21" s="233" t="s">
        <v>1025</v>
      </c>
      <c r="L21" s="548"/>
    </row>
    <row r="22" spans="1:12" ht="58.5" customHeight="1" x14ac:dyDescent="0.35">
      <c r="A22" s="235" t="s">
        <v>1037</v>
      </c>
      <c r="B22" s="235" t="s">
        <v>1038</v>
      </c>
      <c r="C22" s="329">
        <v>21148</v>
      </c>
      <c r="D22" s="329">
        <v>6247.0057999999935</v>
      </c>
      <c r="E22" s="236" t="s">
        <v>1064</v>
      </c>
      <c r="F22" s="258" t="s">
        <v>1029</v>
      </c>
      <c r="G22" s="235"/>
      <c r="H22" s="235"/>
      <c r="I22" s="235"/>
      <c r="J22" s="235"/>
      <c r="K22" s="235"/>
      <c r="L22" s="288">
        <v>1</v>
      </c>
    </row>
    <row r="23" spans="1:12" ht="58.5" customHeight="1" x14ac:dyDescent="0.35">
      <c r="A23" s="235" t="s">
        <v>1041</v>
      </c>
      <c r="B23" s="258" t="s">
        <v>1079</v>
      </c>
      <c r="C23" s="329">
        <v>45104</v>
      </c>
      <c r="D23" s="329">
        <v>41998.67190476197</v>
      </c>
      <c r="E23" s="236" t="s">
        <v>1064</v>
      </c>
      <c r="F23" s="258" t="s">
        <v>1029</v>
      </c>
      <c r="G23" s="235"/>
      <c r="H23" s="235"/>
      <c r="I23" s="235"/>
      <c r="J23" s="235"/>
      <c r="K23" s="235"/>
      <c r="L23" s="288">
        <v>1</v>
      </c>
    </row>
    <row r="24" spans="1:12" ht="63" customHeight="1" x14ac:dyDescent="0.35">
      <c r="A24" s="264" t="s">
        <v>1053</v>
      </c>
      <c r="B24" s="535" t="s">
        <v>1054</v>
      </c>
      <c r="C24" s="535"/>
    </row>
    <row r="25" spans="1:12" ht="66" customHeight="1" x14ac:dyDescent="0.35">
      <c r="A25" s="265" t="s">
        <v>1055</v>
      </c>
      <c r="B25" s="535" t="s">
        <v>1056</v>
      </c>
      <c r="C25" s="535"/>
    </row>
    <row r="26" spans="1:12" x14ac:dyDescent="0.35">
      <c r="A26" s="281"/>
      <c r="B26" s="245"/>
      <c r="C26" s="245"/>
    </row>
    <row r="27" spans="1:12" ht="305.14999999999998" hidden="1" customHeight="1" x14ac:dyDescent="0.35">
      <c r="A27" s="536" t="s">
        <v>1057</v>
      </c>
      <c r="B27" s="536"/>
      <c r="C27" s="536"/>
      <c r="D27" s="536"/>
      <c r="E27" s="536"/>
      <c r="F27" s="536"/>
    </row>
    <row r="28" spans="1:12" x14ac:dyDescent="0.35">
      <c r="A28" s="536"/>
      <c r="B28" s="536"/>
      <c r="C28" s="536"/>
      <c r="D28" s="536"/>
      <c r="E28" s="536"/>
      <c r="F28" s="536"/>
    </row>
  </sheetData>
  <sheetProtection sheet="1" objects="1" scenarios="1"/>
  <mergeCells count="20">
    <mergeCell ref="B24:C24"/>
    <mergeCell ref="B25:C25"/>
    <mergeCell ref="A27:F27"/>
    <mergeCell ref="A28:F28"/>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D256E-5F51-42AF-B51C-B88C0CBF3BA8}">
  <sheetPr>
    <tabColor theme="2" tint="-0.499984740745262"/>
  </sheetPr>
  <dimension ref="A1:L30"/>
  <sheetViews>
    <sheetView topLeftCell="A14" zoomScale="70" zoomScaleNormal="70" workbookViewId="0">
      <selection activeCell="C16" sqref="C16:E16"/>
    </sheetView>
  </sheetViews>
  <sheetFormatPr defaultRowHeight="14.5" x14ac:dyDescent="0.35"/>
  <cols>
    <col min="1" max="1" width="38.54296875" customWidth="1"/>
    <col min="2" max="2" width="40.54296875" customWidth="1"/>
    <col min="3" max="3" width="21.1796875" customWidth="1"/>
    <col min="4" max="4" width="21.81640625" customWidth="1"/>
    <col min="5" max="5" width="23.81640625" bestFit="1" customWidth="1"/>
    <col min="6" max="6" width="29.453125" bestFit="1" customWidth="1"/>
    <col min="7" max="7" width="15.81640625" customWidth="1"/>
    <col min="8" max="8" width="14.81640625" customWidth="1"/>
    <col min="9" max="9" width="13.1796875" customWidth="1"/>
    <col min="10" max="10" width="14" customWidth="1"/>
  </cols>
  <sheetData>
    <row r="1" spans="1:5" ht="29" hidden="1" x14ac:dyDescent="0.35">
      <c r="A1" s="246" t="s">
        <v>989</v>
      </c>
    </row>
    <row r="2" spans="1:5" hidden="1" x14ac:dyDescent="0.35">
      <c r="A2" s="246" t="s">
        <v>990</v>
      </c>
    </row>
    <row r="3" spans="1:5" ht="29" hidden="1" x14ac:dyDescent="0.35">
      <c r="A3" s="246" t="s">
        <v>991</v>
      </c>
    </row>
    <row r="4" spans="1:5" hidden="1" x14ac:dyDescent="0.35">
      <c r="A4" t="s">
        <v>992</v>
      </c>
    </row>
    <row r="5" spans="1:5" hidden="1" x14ac:dyDescent="0.35">
      <c r="A5" t="s">
        <v>993</v>
      </c>
    </row>
    <row r="6" spans="1:5" hidden="1" x14ac:dyDescent="0.35">
      <c r="A6" t="s">
        <v>994</v>
      </c>
    </row>
    <row r="7" spans="1:5" hidden="1" x14ac:dyDescent="0.35">
      <c r="A7" t="s">
        <v>995</v>
      </c>
    </row>
    <row r="8" spans="1:5" hidden="1" x14ac:dyDescent="0.35">
      <c r="A8" t="s">
        <v>996</v>
      </c>
    </row>
    <row r="9" spans="1:5" hidden="1" x14ac:dyDescent="0.35">
      <c r="A9" t="s">
        <v>997</v>
      </c>
    </row>
    <row r="10" spans="1:5" hidden="1" x14ac:dyDescent="0.35"/>
    <row r="11" spans="1:5" hidden="1" x14ac:dyDescent="0.35">
      <c r="A11" s="214" t="s">
        <v>998</v>
      </c>
    </row>
    <row r="12" spans="1:5" hidden="1" x14ac:dyDescent="0.35">
      <c r="A12" s="214" t="s">
        <v>999</v>
      </c>
    </row>
    <row r="13" spans="1:5" s="222" customFormat="1" hidden="1" x14ac:dyDescent="0.35">
      <c r="A13" s="222" t="s">
        <v>1000</v>
      </c>
    </row>
    <row r="14" spans="1:5" x14ac:dyDescent="0.35">
      <c r="A14" s="214"/>
    </row>
    <row r="15" spans="1:5" s="225" customFormat="1" ht="16.5" x14ac:dyDescent="0.35">
      <c r="A15" s="269" t="s">
        <v>1058</v>
      </c>
      <c r="B15" s="520" t="s">
        <v>1183</v>
      </c>
      <c r="C15" s="520"/>
      <c r="D15" s="520"/>
      <c r="E15" s="520"/>
    </row>
    <row r="16" spans="1:5" s="225" customFormat="1" ht="16.5" x14ac:dyDescent="0.35">
      <c r="A16" s="270" t="s">
        <v>1003</v>
      </c>
      <c r="B16" s="271" t="s">
        <v>1184</v>
      </c>
      <c r="C16" s="615" t="s">
        <v>1185</v>
      </c>
      <c r="D16" s="616"/>
      <c r="E16" s="617"/>
    </row>
    <row r="17" spans="1:12" s="225" customFormat="1" ht="33" customHeight="1" x14ac:dyDescent="0.35">
      <c r="A17" s="270" t="s">
        <v>1006</v>
      </c>
      <c r="B17" s="272" t="s">
        <v>1007</v>
      </c>
      <c r="C17" s="524" t="s">
        <v>1008</v>
      </c>
      <c r="D17" s="524"/>
      <c r="E17" s="524"/>
    </row>
    <row r="18" spans="1:12" x14ac:dyDescent="0.35">
      <c r="A18" s="273" t="s">
        <v>1009</v>
      </c>
      <c r="B18" s="584" t="s">
        <v>1074</v>
      </c>
      <c r="C18" s="526"/>
      <c r="D18" s="527"/>
      <c r="E18" s="528"/>
      <c r="J18" s="219"/>
    </row>
    <row r="19" spans="1:12" ht="16.5" x14ac:dyDescent="0.35">
      <c r="A19" s="274" t="s">
        <v>1010</v>
      </c>
      <c r="B19" s="585" t="s">
        <v>1011</v>
      </c>
      <c r="C19" s="532"/>
      <c r="D19" s="529"/>
      <c r="E19" s="530"/>
      <c r="G19" s="537" t="s">
        <v>1012</v>
      </c>
      <c r="H19" s="537"/>
      <c r="I19" s="537"/>
      <c r="J19" s="537"/>
      <c r="K19" s="537"/>
      <c r="L19" s="537"/>
    </row>
    <row r="20" spans="1:12" ht="15.5" x14ac:dyDescent="0.35">
      <c r="A20" s="565" t="s">
        <v>1013</v>
      </c>
      <c r="B20" s="538" t="s">
        <v>1014</v>
      </c>
      <c r="C20" s="540" t="s">
        <v>1015</v>
      </c>
      <c r="D20" s="538" t="s">
        <v>1016</v>
      </c>
      <c r="E20" s="542" t="s">
        <v>1096</v>
      </c>
      <c r="F20" s="565" t="s">
        <v>1018</v>
      </c>
      <c r="G20" s="544" t="s">
        <v>1019</v>
      </c>
      <c r="H20" s="546" t="s">
        <v>1020</v>
      </c>
      <c r="I20" s="547"/>
      <c r="J20" s="547"/>
      <c r="K20" s="547"/>
      <c r="L20" s="548" t="s">
        <v>1021</v>
      </c>
    </row>
    <row r="21" spans="1:12" ht="134.15" customHeight="1" x14ac:dyDescent="0.35">
      <c r="A21" s="566"/>
      <c r="B21" s="539"/>
      <c r="C21" s="541"/>
      <c r="D21" s="539"/>
      <c r="E21" s="543"/>
      <c r="F21" s="566"/>
      <c r="G21" s="545"/>
      <c r="H21" s="231" t="s">
        <v>1022</v>
      </c>
      <c r="I21" s="232" t="s">
        <v>1023</v>
      </c>
      <c r="J21" s="231" t="s">
        <v>1024</v>
      </c>
      <c r="K21" s="233" t="s">
        <v>1025</v>
      </c>
      <c r="L21" s="548"/>
    </row>
    <row r="22" spans="1:12" ht="58.5" customHeight="1" x14ac:dyDescent="0.35">
      <c r="A22" s="235" t="s">
        <v>1141</v>
      </c>
      <c r="B22" s="258" t="s">
        <v>1142</v>
      </c>
      <c r="C22" s="235">
        <v>2709</v>
      </c>
      <c r="D22" s="235">
        <v>234.8845</v>
      </c>
      <c r="E22" s="236" t="s">
        <v>1064</v>
      </c>
      <c r="F22" s="258" t="s">
        <v>1032</v>
      </c>
      <c r="G22" s="235"/>
      <c r="H22" s="235"/>
      <c r="I22" s="235"/>
      <c r="J22" s="235"/>
      <c r="K22" s="235"/>
      <c r="L22" s="288">
        <v>1</v>
      </c>
    </row>
    <row r="23" spans="1:12" ht="58.5" customHeight="1" x14ac:dyDescent="0.35">
      <c r="A23" s="235" t="s">
        <v>1037</v>
      </c>
      <c r="B23" s="258" t="s">
        <v>1038</v>
      </c>
      <c r="C23" s="235">
        <v>1898</v>
      </c>
      <c r="D23" s="235">
        <v>296.51300000000003</v>
      </c>
      <c r="E23" s="236" t="s">
        <v>1064</v>
      </c>
      <c r="F23" s="258" t="s">
        <v>1029</v>
      </c>
      <c r="G23" s="235"/>
      <c r="H23" s="235"/>
      <c r="I23" s="235"/>
      <c r="J23" s="235"/>
      <c r="K23" s="235"/>
      <c r="L23" s="288">
        <v>1</v>
      </c>
    </row>
    <row r="24" spans="1:12" ht="58.5" customHeight="1" x14ac:dyDescent="0.35">
      <c r="A24" s="235" t="s">
        <v>1045</v>
      </c>
      <c r="B24" s="258" t="s">
        <v>1084</v>
      </c>
      <c r="C24" s="235">
        <v>2957</v>
      </c>
      <c r="D24" s="235">
        <v>589.55466666666678</v>
      </c>
      <c r="E24" s="236" t="s">
        <v>1064</v>
      </c>
      <c r="F24" s="258" t="s">
        <v>1029</v>
      </c>
      <c r="G24" s="235"/>
      <c r="H24" s="235"/>
      <c r="I24" s="235"/>
      <c r="J24" s="235"/>
      <c r="K24" s="235"/>
      <c r="L24" s="288">
        <v>1</v>
      </c>
    </row>
    <row r="25" spans="1:12" ht="58.5" customHeight="1" x14ac:dyDescent="0.35">
      <c r="A25" s="235" t="s">
        <v>1108</v>
      </c>
      <c r="B25" s="258" t="s">
        <v>1086</v>
      </c>
      <c r="C25" s="235">
        <v>60</v>
      </c>
      <c r="D25" s="235">
        <v>1.4499999999999997</v>
      </c>
      <c r="E25" s="236" t="s">
        <v>1064</v>
      </c>
      <c r="F25" s="258" t="s">
        <v>1032</v>
      </c>
      <c r="G25" s="235"/>
      <c r="H25" s="235"/>
      <c r="I25" s="235"/>
      <c r="J25" s="235"/>
      <c r="K25" s="235"/>
      <c r="L25" s="288">
        <v>1</v>
      </c>
    </row>
    <row r="26" spans="1:12" ht="72.75" customHeight="1" x14ac:dyDescent="0.35">
      <c r="A26" s="264" t="s">
        <v>1053</v>
      </c>
      <c r="B26" s="535" t="s">
        <v>1054</v>
      </c>
      <c r="C26" s="535"/>
    </row>
    <row r="27" spans="1:12" ht="54" customHeight="1" x14ac:dyDescent="0.35">
      <c r="A27" s="265" t="s">
        <v>1055</v>
      </c>
      <c r="B27" s="535" t="s">
        <v>1056</v>
      </c>
      <c r="C27" s="535"/>
    </row>
    <row r="28" spans="1:12" x14ac:dyDescent="0.35">
      <c r="A28" s="281"/>
      <c r="B28" s="245"/>
      <c r="C28" s="245"/>
    </row>
    <row r="29" spans="1:12" ht="305.14999999999998" hidden="1" customHeight="1" x14ac:dyDescent="0.35">
      <c r="A29" s="536" t="s">
        <v>1057</v>
      </c>
      <c r="B29" s="536"/>
      <c r="C29" s="536"/>
      <c r="D29" s="536"/>
      <c r="E29" s="536"/>
      <c r="F29" s="536"/>
    </row>
    <row r="30" spans="1:12" x14ac:dyDescent="0.35">
      <c r="A30" s="536"/>
      <c r="B30" s="536"/>
      <c r="C30" s="536"/>
      <c r="D30" s="536"/>
      <c r="E30" s="536"/>
      <c r="F30" s="536"/>
    </row>
  </sheetData>
  <sheetProtection sheet="1" objects="1" scenarios="1"/>
  <mergeCells count="20">
    <mergeCell ref="B26:C26"/>
    <mergeCell ref="B27:C27"/>
    <mergeCell ref="A29:F29"/>
    <mergeCell ref="A30:F30"/>
    <mergeCell ref="G19:L19"/>
    <mergeCell ref="A20:A21"/>
    <mergeCell ref="B20:B21"/>
    <mergeCell ref="C20:C21"/>
    <mergeCell ref="D20:D21"/>
    <mergeCell ref="E20:E21"/>
    <mergeCell ref="F20:F21"/>
    <mergeCell ref="G20:G21"/>
    <mergeCell ref="H20:K20"/>
    <mergeCell ref="L20:L21"/>
    <mergeCell ref="B15:E15"/>
    <mergeCell ref="C16:E16"/>
    <mergeCell ref="C17:E17"/>
    <mergeCell ref="B18:C18"/>
    <mergeCell ref="D18:E19"/>
    <mergeCell ref="B19:C1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08b3372-8e87-483d-bcd9-ba74a6f764c4" xsi:nil="true"/>
    <lcf76f155ced4ddcb4097134ff3c332f xmlns="ac80312e-17c9-4d40-bbe9-8ef70d9c0433">
      <Terms xmlns="http://schemas.microsoft.com/office/infopath/2007/PartnerControls"/>
    </lcf76f155ced4ddcb4097134ff3c332f>
    <SharedWithUsers xmlns="410f8688-6f2e-46f9-80f2-f1d8fa60f6d8">
      <UserInfo>
        <DisplayName>Adams, Carrie</DisplayName>
        <AccountId>476</AccountId>
        <AccountType/>
      </UserInfo>
      <UserInfo>
        <DisplayName>Aydin, Nurcan</DisplayName>
        <AccountId>1107</AccountId>
        <AccountType/>
      </UserInfo>
      <UserInfo>
        <DisplayName>Yildiz, Nejdan</DisplayName>
        <AccountId>1108</AccountId>
        <AccountType/>
      </UserInfo>
      <UserInfo>
        <DisplayName>Croft, David</DisplayName>
        <AccountId>27</AccountId>
        <AccountType/>
      </UserInfo>
      <UserInfo>
        <DisplayName>Joyce, Richard</DisplayName>
        <AccountId>542</AccountId>
        <AccountType/>
      </UserInfo>
      <UserInfo>
        <DisplayName>Hodges, James</DisplayName>
        <AccountId>656</AccountId>
        <AccountType/>
      </UserInfo>
      <UserInfo>
        <DisplayName>Fraser, Claire</DisplayName>
        <AccountId>312</AccountId>
        <AccountType/>
      </UserInfo>
      <UserInfo>
        <DisplayName>Walker, Richard H</DisplayName>
        <AccountId>740</AccountId>
        <AccountType/>
      </UserInfo>
      <UserInfo>
        <DisplayName>Portillo, Antia (Contractor)</DisplayName>
        <AccountId>991</AccountId>
        <AccountType/>
      </UserInfo>
      <UserInfo>
        <DisplayName>Ngo, Yvonne</DisplayName>
        <AccountId>251</AccountId>
        <AccountType/>
      </UserInfo>
      <UserInfo>
        <DisplayName>Gomes, Ricardo</DisplayName>
        <AccountId>894</AccountId>
        <AccountType/>
      </UserInfo>
      <UserInfo>
        <DisplayName>Lim sze juan, Kenneth</DisplayName>
        <AccountId>1164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579CF961B738A45B8BF333FB2F52F14" ma:contentTypeVersion="23" ma:contentTypeDescription="Create a new document." ma:contentTypeScope="" ma:versionID="a2f709cad7b4574e71f9ee3ee20e16a1">
  <xsd:schema xmlns:xsd="http://www.w3.org/2001/XMLSchema" xmlns:xs="http://www.w3.org/2001/XMLSchema" xmlns:p="http://schemas.microsoft.com/office/2006/metadata/properties" xmlns:ns2="ac80312e-17c9-4d40-bbe9-8ef70d9c0433" xmlns:ns3="410f8688-6f2e-46f9-80f2-f1d8fa60f6d8" xmlns:ns4="c08b3372-8e87-483d-bcd9-ba74a6f764c4" targetNamespace="http://schemas.microsoft.com/office/2006/metadata/properties" ma:root="true" ma:fieldsID="5a655a08d2ec88e43c5d1eb0a7997b70" ns2:_="" ns3:_="" ns4:_="">
    <xsd:import namespace="ac80312e-17c9-4d40-bbe9-8ef70d9c0433"/>
    <xsd:import namespace="410f8688-6f2e-46f9-80f2-f1d8fa60f6d8"/>
    <xsd:import namespace="c08b3372-8e87-483d-bcd9-ba74a6f764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MediaServiceDateTaken" minOccurs="0"/>
                <xsd:element ref="ns2:MediaServiceLocation" minOccurs="0"/>
                <xsd:element ref="ns2:MediaLengthInSeconds" minOccurs="0"/>
                <xsd:element ref="ns4: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80312e-17c9-4d40-bbe9-8ef70d9c04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1871397-01f1-4df6-ac7a-d04447f379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0f8688-6f2e-46f9-80f2-f1d8fa60f6d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8b3372-8e87-483d-bcd9-ba74a6f764c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ca3a916-9c89-41f4-a0d4-97322c2b9bbb}" ma:internalName="TaxCatchAll" ma:showField="CatchAllData" ma:web="410f8688-6f2e-46f9-80f2-f1d8fa60f6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07AD22-74C8-4F90-A061-9C2AE9C7600A}">
  <ds:schemaRefs>
    <ds:schemaRef ds:uri="http://schemas.microsoft.com/office/2006/metadata/properties"/>
    <ds:schemaRef ds:uri="http://schemas.microsoft.com/office/infopath/2007/PartnerControls"/>
    <ds:schemaRef ds:uri="c08b3372-8e87-483d-bcd9-ba74a6f764c4"/>
    <ds:schemaRef ds:uri="ac80312e-17c9-4d40-bbe9-8ef70d9c0433"/>
    <ds:schemaRef ds:uri="410f8688-6f2e-46f9-80f2-f1d8fa60f6d8"/>
  </ds:schemaRefs>
</ds:datastoreItem>
</file>

<file path=customXml/itemProps2.xml><?xml version="1.0" encoding="utf-8"?>
<ds:datastoreItem xmlns:ds="http://schemas.openxmlformats.org/officeDocument/2006/customXml" ds:itemID="{EB1C0F82-FBD9-4AF8-B10F-7601FF8864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80312e-17c9-4d40-bbe9-8ef70d9c0433"/>
    <ds:schemaRef ds:uri="410f8688-6f2e-46f9-80f2-f1d8fa60f6d8"/>
    <ds:schemaRef ds:uri="c08b3372-8e87-483d-bcd9-ba74a6f764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B8B012-97FF-4B5D-A87B-CE37621D6578}">
  <ds:schemaRefs>
    <ds:schemaRef ds:uri="http://schemas.microsoft.com/sharepoint/v3/contenttype/forms"/>
  </ds:schemaRefs>
</ds:datastoreItem>
</file>

<file path=docMetadata/LabelInfo.xml><?xml version="1.0" encoding="utf-8"?>
<clbl:labelList xmlns:clbl="http://schemas.microsoft.com/office/2020/mipLabelMetadata">
  <clbl:label id="{95e66ecc-f2c2-464b-84d9-8fda407bc923}" enabled="0" method="" siteId="{95e66ecc-f2c2-464b-84d9-8fda407bc92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Environment metrics</vt:lpstr>
      <vt:lpstr>Soy Suppliers</vt:lpstr>
      <vt:lpstr>Palm Oil Suppliers</vt:lpstr>
      <vt:lpstr>Paper suppliers</vt:lpstr>
      <vt:lpstr>Social metrics</vt:lpstr>
      <vt:lpstr>Workforce metrics</vt:lpstr>
      <vt:lpstr>Gender Pay</vt:lpstr>
      <vt:lpstr>Gender pay gap metrics</vt:lpstr>
      <vt:lpstr>SASB Index</vt:lpstr>
      <vt:lpstr>UCG2025 - Intro</vt:lpstr>
      <vt:lpstr>UCG25-BNL RC</vt:lpstr>
      <vt:lpstr>UCG25 BNL EH</vt:lpstr>
      <vt:lpstr>UCG25-Hungary DC</vt:lpstr>
      <vt:lpstr>UCG25-DK02 </vt:lpstr>
      <vt:lpstr>UCG25-DK03</vt:lpstr>
      <vt:lpstr>UCG25-FrH</vt:lpstr>
      <vt:lpstr>UCG25-Fr</vt:lpstr>
      <vt:lpstr>UCG25-FrEH</vt:lpstr>
      <vt:lpstr>UCG25-Austria</vt:lpstr>
      <vt:lpstr>UCG25-Germany</vt:lpstr>
      <vt:lpstr>UCG25-Greece</vt:lpstr>
      <vt:lpstr>UCG25-IT04</vt:lpstr>
      <vt:lpstr>UCG25-IT06</vt:lpstr>
      <vt:lpstr>UCG25-Poland</vt:lpstr>
      <vt:lpstr>UCG25-PolEHSp</vt:lpstr>
      <vt:lpstr>UCG25-Poland HyHo</vt:lpstr>
      <vt:lpstr>UCG25-PT03</vt:lpstr>
      <vt:lpstr>UCG25-Spain</vt:lpstr>
      <vt:lpstr>UCG25-Spain EH</vt:lpstr>
      <vt:lpstr>UCG25-ROA4</vt:lpstr>
      <vt:lpstr>UCG25-ROA6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Ngo, Yvonne</dc:creator>
  <cp:keywords/>
  <dc:description/>
  <cp:lastModifiedBy>Ngo, Yvonne</cp:lastModifiedBy>
  <cp:revision/>
  <dcterms:created xsi:type="dcterms:W3CDTF">2023-01-23T17:23:13Z</dcterms:created>
  <dcterms:modified xsi:type="dcterms:W3CDTF">2026-10-07T09:11:39Z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0x0101003579CF961B738A45B8BF333FB2F52F14</vt:lpwstr>
  </property>
  <property fmtid="{D5CDD505-2E9C-101B-9397-08002B2CF9AE}" pid="3" name="MediaServiceImageTags">
    <vt:lpwstr/>
  </property>
</Properties>
</file>